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in\Documents\"/>
    </mc:Choice>
  </mc:AlternateContent>
  <xr:revisionPtr revIDLastSave="0" documentId="13_ncr:1_{AE5551F8-72B9-48FB-829D-F4784C0AD774}" xr6:coauthVersionLast="45" xr6:coauthVersionMax="45" xr10:uidLastSave="{00000000-0000-0000-0000-000000000000}"/>
  <bookViews>
    <workbookView xWindow="-108" yWindow="-108" windowWidth="20376" windowHeight="12816" tabRatio="453" activeTab="2" xr2:uid="{00000000-000D-0000-FFFF-FFFF00000000}"/>
  </bookViews>
  <sheets>
    <sheet name="Tagegeldberechnung ab 01.01.20" sheetId="4" r:id="rId1"/>
    <sheet name="Tagegeldsätze 2020" sheetId="8" r:id="rId2"/>
    <sheet name="Beispiel" sheetId="9" r:id="rId3"/>
  </sheets>
  <definedNames>
    <definedName name="_xlnm.Print_Titles" localSheetId="1">'Tagegeldsätze 2020'!$4:$4</definedName>
    <definedName name="TAGEGELD" localSheetId="2">Beispiel!$B$10:$P$10</definedName>
    <definedName name="TAGEGELD">'Tagegeldberechnung ab 01.01.20'!$B$10:$P$10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9" l="1"/>
  <c r="O10" i="9"/>
  <c r="N10" i="9"/>
  <c r="M10" i="9"/>
  <c r="L10" i="9"/>
  <c r="K10" i="9"/>
  <c r="J10" i="9"/>
  <c r="I10" i="9"/>
  <c r="H10" i="9"/>
  <c r="G10" i="9"/>
  <c r="F10" i="9"/>
  <c r="E10" i="9"/>
  <c r="D10" i="9"/>
  <c r="B10" i="9"/>
  <c r="C10" i="9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D75" i="8" l="1"/>
  <c r="D180" i="8" l="1"/>
  <c r="D175" i="8"/>
  <c r="D41" i="8"/>
  <c r="D207" i="8" l="1"/>
  <c r="P14" i="9" l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5" i="9"/>
  <c r="O15" i="9"/>
  <c r="N15" i="9"/>
  <c r="M15" i="9"/>
  <c r="J15" i="9"/>
  <c r="C15" i="9" l="1"/>
  <c r="G15" i="9"/>
  <c r="K15" i="9"/>
  <c r="D15" i="9"/>
  <c r="H15" i="9"/>
  <c r="L15" i="9"/>
  <c r="E15" i="9"/>
  <c r="I15" i="9"/>
  <c r="B15" i="9"/>
  <c r="F15" i="9"/>
  <c r="B16" i="9" l="1"/>
  <c r="D251" i="8"/>
  <c r="D250" i="8"/>
  <c r="D249" i="8"/>
  <c r="D248" i="8"/>
  <c r="D247" i="8"/>
  <c r="D246" i="8"/>
  <c r="D244" i="8"/>
  <c r="D243" i="8"/>
  <c r="D242" i="8"/>
  <c r="D241" i="8"/>
  <c r="D240" i="8"/>
  <c r="D239" i="8"/>
  <c r="D238" i="8"/>
  <c r="D237" i="8"/>
  <c r="D236" i="8"/>
  <c r="D235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6" i="8"/>
  <c r="D204" i="8"/>
  <c r="D203" i="8"/>
  <c r="D202" i="8"/>
  <c r="D201" i="8"/>
  <c r="D200" i="8"/>
  <c r="D199" i="8"/>
  <c r="D198" i="8"/>
  <c r="D196" i="8"/>
  <c r="D195" i="8"/>
  <c r="D194" i="8"/>
  <c r="D193" i="8"/>
  <c r="D192" i="8"/>
  <c r="D191" i="8"/>
  <c r="D190" i="8"/>
  <c r="D189" i="8"/>
  <c r="D188" i="8"/>
  <c r="D186" i="8"/>
  <c r="D185" i="8"/>
  <c r="D184" i="8"/>
  <c r="D183" i="8"/>
  <c r="D181" i="8"/>
  <c r="D179" i="8"/>
  <c r="D178" i="8"/>
  <c r="D177" i="8"/>
  <c r="D176" i="8"/>
  <c r="D174" i="8"/>
  <c r="D172" i="8"/>
  <c r="D171" i="8"/>
  <c r="D169" i="8"/>
  <c r="D168" i="8"/>
  <c r="D167" i="8"/>
  <c r="D166" i="8"/>
  <c r="D165" i="8"/>
  <c r="D164" i="8"/>
  <c r="D163" i="8"/>
  <c r="D161" i="8"/>
  <c r="D160" i="8"/>
  <c r="D159" i="8"/>
  <c r="D158" i="8"/>
  <c r="D157" i="8"/>
  <c r="D156" i="8"/>
  <c r="D155" i="8"/>
  <c r="D154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7" i="8"/>
  <c r="D96" i="8"/>
  <c r="D95" i="8"/>
  <c r="D94" i="8"/>
  <c r="D93" i="8"/>
  <c r="D92" i="8"/>
  <c r="D90" i="8"/>
  <c r="D89" i="8"/>
  <c r="D88" i="8"/>
  <c r="D87" i="8"/>
  <c r="D85" i="8"/>
  <c r="D84" i="8"/>
  <c r="D83" i="8"/>
  <c r="D82" i="8"/>
  <c r="D81" i="8"/>
  <c r="D80" i="8"/>
  <c r="D79" i="8"/>
  <c r="D78" i="8"/>
  <c r="D77" i="8"/>
  <c r="D76" i="8"/>
  <c r="D73" i="8"/>
  <c r="D72" i="8"/>
  <c r="D71" i="8"/>
  <c r="D70" i="8"/>
  <c r="D69" i="8"/>
  <c r="D68" i="8"/>
  <c r="D67" i="8"/>
  <c r="D65" i="8"/>
  <c r="D64" i="8"/>
  <c r="D63" i="8"/>
  <c r="D62" i="8"/>
  <c r="D61" i="8"/>
  <c r="D60" i="8"/>
  <c r="D59" i="8"/>
  <c r="D58" i="8"/>
  <c r="D57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0" i="8"/>
  <c r="D39" i="8"/>
  <c r="D37" i="8"/>
  <c r="D36" i="8"/>
  <c r="D35" i="8"/>
  <c r="D34" i="8"/>
  <c r="D33" i="8"/>
  <c r="D32" i="8"/>
  <c r="D31" i="8"/>
  <c r="D30" i="8"/>
  <c r="D29" i="8"/>
  <c r="D27" i="8"/>
  <c r="D26" i="8"/>
  <c r="D25" i="8"/>
  <c r="D24" i="8"/>
  <c r="D23" i="8"/>
  <c r="D22" i="8"/>
  <c r="D21" i="8"/>
  <c r="D20" i="8"/>
  <c r="D19" i="8"/>
  <c r="D18" i="8"/>
  <c r="D17" i="8"/>
  <c r="D15" i="8"/>
  <c r="D14" i="8"/>
  <c r="D13" i="8"/>
  <c r="D12" i="8"/>
  <c r="D11" i="8"/>
  <c r="D10" i="8"/>
  <c r="D9" i="8"/>
  <c r="D8" i="8"/>
  <c r="D7" i="8"/>
  <c r="D6" i="8"/>
  <c r="D5" i="8"/>
  <c r="B14" i="4" l="1"/>
  <c r="C14" i="4"/>
  <c r="C15" i="4" s="1"/>
  <c r="D14" i="4"/>
  <c r="D15" i="4" s="1"/>
  <c r="E14" i="4"/>
  <c r="E15" i="4" s="1"/>
  <c r="F14" i="4"/>
  <c r="F15" i="4" s="1"/>
  <c r="G14" i="4"/>
  <c r="G15" i="4" s="1"/>
  <c r="H14" i="4"/>
  <c r="H15" i="4" s="1"/>
  <c r="I14" i="4"/>
  <c r="I15" i="4" s="1"/>
  <c r="J14" i="4"/>
  <c r="J15" i="4" s="1"/>
  <c r="K14" i="4"/>
  <c r="K15" i="4" s="1"/>
  <c r="L14" i="4"/>
  <c r="L15" i="4" s="1"/>
  <c r="M14" i="4"/>
  <c r="M15" i="4" s="1"/>
  <c r="N14" i="4"/>
  <c r="N15" i="4" s="1"/>
  <c r="O14" i="4"/>
  <c r="O15" i="4" s="1"/>
  <c r="P14" i="4"/>
  <c r="P15" i="4" s="1"/>
  <c r="B15" i="4" l="1"/>
  <c r="B16" i="4" s="1"/>
</calcChain>
</file>

<file path=xl/sharedStrings.xml><?xml version="1.0" encoding="utf-8"?>
<sst xmlns="http://schemas.openxmlformats.org/spreadsheetml/2006/main" count="323" uniqueCount="272">
  <si>
    <t>Zwischen-
summe</t>
  </si>
  <si>
    <t>Kürzungsbetrag</t>
  </si>
  <si>
    <t>auszuzahlen</t>
  </si>
  <si>
    <t>Afghanistan</t>
  </si>
  <si>
    <t>Ägypten</t>
  </si>
  <si>
    <t>Äthiopien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</si>
  <si>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</si>
  <si>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</si>
  <si>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</si>
  <si>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</si>
  <si>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</si>
  <si>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</si>
  <si>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</si>
  <si>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</t>
  </si>
  <si>
    <t>- Sydney</t>
  </si>
  <si>
    <t>-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</si>
  <si>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</si>
  <si>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</si>
  <si>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</si>
  <si>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</si>
  <si>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</si>
  <si>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</si>
  <si>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</si>
  <si>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</si>
  <si>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</si>
  <si>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- Brasilia</t>
  </si>
  <si>
    <t>- Rio de Janeiro</t>
  </si>
  <si>
    <t>- Sao Paulo</t>
  </si>
  <si>
    <t>Brunei</t>
  </si>
  <si>
    <t>Bulgarien</t>
  </si>
  <si>
    <t>Burkina Faso</t>
  </si>
  <si>
    <t>Burundi</t>
  </si>
  <si>
    <t>Chile</t>
  </si>
  <si>
    <t>China</t>
  </si>
  <si>
    <t>- Chengdu</t>
  </si>
  <si>
    <t>- Hongkong</t>
  </si>
  <si>
    <t>- Peking</t>
  </si>
  <si>
    <t>- Shanghai</t>
  </si>
  <si>
    <t>Costa Rica</t>
  </si>
  <si>
    <t>Côte d'Ivoire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</si>
  <si>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</si>
  <si>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</si>
  <si>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</si>
  <si>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</si>
  <si>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</si>
  <si>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</si>
  <si>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</si>
  <si>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</si>
  <si>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</si>
  <si>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</si>
  <si>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- Straßburg</t>
  </si>
  <si>
    <t>Gabun</t>
  </si>
  <si>
    <t>Gambia</t>
  </si>
  <si>
    <t>Georgien</t>
  </si>
  <si>
    <t>Ghana</t>
  </si>
  <si>
    <t>Griechenland</t>
  </si>
  <si>
    <t>- Athen</t>
  </si>
  <si>
    <t>Guatemala</t>
  </si>
  <si>
    <t>Guinea</t>
  </si>
  <si>
    <t>Guinea-Bissau</t>
  </si>
  <si>
    <t>Haiti</t>
  </si>
  <si>
    <t>Honduras</t>
  </si>
  <si>
    <t>Indien</t>
  </si>
  <si>
    <t>- Chennai</t>
  </si>
  <si>
    <t>- Kalkutta</t>
  </si>
  <si>
    <t>- Mumbai</t>
  </si>
  <si>
    <t>- Neu Dehli</t>
  </si>
  <si>
    <t>Indonesien</t>
  </si>
  <si>
    <t>Iran</t>
  </si>
  <si>
    <t>Irland</t>
  </si>
  <si>
    <t>Island</t>
  </si>
  <si>
    <t>Israel</t>
  </si>
  <si>
    <t>Italien</t>
  </si>
  <si>
    <t>- Mailand</t>
  </si>
  <si>
    <t>- Rom</t>
  </si>
  <si>
    <t>Jamaika</t>
  </si>
  <si>
    <t>Japan</t>
  </si>
  <si>
    <t>- Tokio</t>
  </si>
  <si>
    <t>Jemen</t>
  </si>
  <si>
    <t>Jordanien</t>
  </si>
  <si>
    <t>Kambodscha</t>
  </si>
  <si>
    <t>Kamerun</t>
  </si>
  <si>
    <t>Kanada</t>
  </si>
  <si>
    <t>- Ottawa</t>
  </si>
  <si>
    <t>- Toronto</t>
  </si>
  <si>
    <t>-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</si>
  <si>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</si>
  <si>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</si>
  <si>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</si>
  <si>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</si>
  <si>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</si>
  <si>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</si>
  <si>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</si>
  <si>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</si>
  <si>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Republik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</si>
  <si>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</si>
  <si>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</si>
  <si>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</si>
  <si>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</si>
  <si>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</si>
  <si>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</si>
  <si>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</si>
  <si>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</si>
  <si>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</si>
  <si>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</si>
  <si>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</si>
  <si>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</si>
  <si>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</si>
  <si>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</si>
  <si>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</si>
  <si>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</si>
  <si>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</si>
  <si>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</si>
  <si>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</si>
  <si>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</si>
  <si>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</si>
  <si>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</si>
  <si>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Moldau, Republik</t>
  </si>
  <si>
    <t>Monaco</t>
  </si>
  <si>
    <t>Mongolai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</si>
  <si>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</si>
  <si>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</si>
  <si>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</si>
  <si>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</si>
  <si>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</si>
  <si>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</si>
  <si>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</si>
  <si>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</si>
  <si>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</si>
  <si>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</si>
  <si>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</si>
  <si>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</si>
  <si>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</si>
  <si>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</si>
  <si>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- Islamabad</t>
  </si>
  <si>
    <t>Panama</t>
  </si>
  <si>
    <t>Papua-Neuguinea</t>
  </si>
  <si>
    <t>Paraguay</t>
  </si>
  <si>
    <t>Peru</t>
  </si>
  <si>
    <t>Polen</t>
  </si>
  <si>
    <t>Portugal</t>
  </si>
  <si>
    <t>Ruanda</t>
  </si>
  <si>
    <t>Rumänien</t>
  </si>
  <si>
    <t>- Bukarest</t>
  </si>
  <si>
    <t>Russische Föderation</t>
  </si>
  <si>
    <t>- Moskau</t>
  </si>
  <si>
    <t>- St. Petersburg</t>
  </si>
  <si>
    <t>Sambia</t>
  </si>
  <si>
    <t>Samoa</t>
  </si>
  <si>
    <t>Sao Tomé und  Principe</t>
  </si>
  <si>
    <t>San Marino</t>
  </si>
  <si>
    <t>Saudi Arabien</t>
  </si>
  <si>
    <t>- Djidda</t>
  </si>
  <si>
    <t>- Riad</t>
  </si>
  <si>
    <t>Schweden</t>
  </si>
  <si>
    <t>Schweiz</t>
  </si>
  <si>
    <t>-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</si>
  <si>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</si>
  <si>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</si>
  <si>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</si>
  <si>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</si>
  <si>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</si>
  <si>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</si>
  <si>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</si>
  <si>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</si>
  <si>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- Kanarische Inseln</t>
  </si>
  <si>
    <t>- Palma de Mallorca</t>
  </si>
  <si>
    <t>Sri Lanka</t>
  </si>
  <si>
    <t>Sudan</t>
  </si>
  <si>
    <t>Südafrika</t>
  </si>
  <si>
    <t>- Kapstadt</t>
  </si>
  <si>
    <t>Syrien</t>
  </si>
  <si>
    <t>Tadschikistan</t>
  </si>
  <si>
    <t>Taiwan</t>
  </si>
  <si>
    <t>Tansania</t>
  </si>
  <si>
    <t>Thailand</t>
  </si>
  <si>
    <t>Togo</t>
  </si>
  <si>
    <t>Tonga</t>
  </si>
  <si>
    <t>Tschad</t>
  </si>
  <si>
    <t>Tschechische Republik</t>
  </si>
  <si>
    <t>Türkei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</si>
  <si>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</si>
  <si>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</si>
  <si>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</si>
  <si>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</si>
  <si>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</si>
  <si>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</si>
  <si>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</si>
  <si>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Vatikanstadt</t>
  </si>
  <si>
    <t>Venezuela</t>
  </si>
  <si>
    <t>Vereinigte Arabische Emirate</t>
  </si>
  <si>
    <t>Vereinigte Staaten von Amerika (USA)</t>
  </si>
  <si>
    <t>Vereinigtes Königreich von Großbritannien und Nordirland</t>
  </si>
  <si>
    <t>- London</t>
  </si>
  <si>
    <t>Vietnam</t>
  </si>
  <si>
    <t>Weißrussland</t>
  </si>
  <si>
    <t>Zentralafrikanische Republik</t>
  </si>
  <si>
    <t>Zypern</t>
  </si>
  <si>
    <t>Korea Demokratische Volksrepublik</t>
  </si>
  <si>
    <t>(Ort, Datum und Unterschrift)</t>
  </si>
  <si>
    <t>Kosovo</t>
  </si>
  <si>
    <t>- Atlanta</t>
  </si>
  <si>
    <t>- Chicago</t>
  </si>
  <si>
    <t>- Houston</t>
  </si>
  <si>
    <t>- Los Angeles</t>
  </si>
  <si>
    <t>- Miami</t>
  </si>
  <si>
    <t>- New York City</t>
  </si>
  <si>
    <t>- San Francisco</t>
  </si>
  <si>
    <t>- Washington D.C.</t>
  </si>
  <si>
    <t>- Boston</t>
  </si>
  <si>
    <t>Äquatorialguinea</t>
  </si>
  <si>
    <t>- Canberra</t>
  </si>
  <si>
    <t>- Lyon</t>
  </si>
  <si>
    <t>- Marseille</t>
  </si>
  <si>
    <t>Südsudan</t>
  </si>
  <si>
    <t>Tagegeld gesamt:</t>
  </si>
  <si>
    <t>Deutschland</t>
  </si>
  <si>
    <t>- Paris und die Départements 92, 93, 94</t>
  </si>
  <si>
    <t>Ü-Pauschale in EUR (o.Nachweis)</t>
  </si>
  <si>
    <t>Anlage zur Reisekostenabrechnung:</t>
  </si>
  <si>
    <r>
      <t>Aufenthaltsort</t>
    </r>
    <r>
      <rPr>
        <vertAlign val="superscript"/>
        <sz val="9"/>
        <rFont val="Arial"/>
        <family val="2"/>
      </rPr>
      <t>2)</t>
    </r>
  </si>
  <si>
    <r>
      <t>Tagegeldsatz</t>
    </r>
    <r>
      <rPr>
        <vertAlign val="superscript"/>
        <sz val="10"/>
        <rFont val="Arial"/>
        <family val="2"/>
      </rPr>
      <t>3)</t>
    </r>
  </si>
  <si>
    <t>d</t>
  </si>
  <si>
    <r>
      <t>Frühstück (20 %)</t>
    </r>
    <r>
      <rPr>
        <vertAlign val="superscript"/>
        <sz val="9"/>
        <rFont val="Arial"/>
        <family val="2"/>
      </rPr>
      <t>5)</t>
    </r>
  </si>
  <si>
    <r>
      <t>Mittagessen (40 %)</t>
    </r>
    <r>
      <rPr>
        <vertAlign val="superscript"/>
        <sz val="9"/>
        <rFont val="Arial"/>
        <family val="2"/>
      </rPr>
      <t>5)</t>
    </r>
  </si>
  <si>
    <r>
      <t>Abendessen (40 %)</t>
    </r>
    <r>
      <rPr>
        <vertAlign val="superscript"/>
        <sz val="9"/>
        <rFont val="Arial"/>
        <family val="2"/>
      </rPr>
      <t>5)</t>
    </r>
  </si>
  <si>
    <t>Aufenthaltsort</t>
  </si>
  <si>
    <t>Übernachtungsgeld 
bis zu ... EUR 
(mit Nachweis*)</t>
  </si>
  <si>
    <t>Auslandsüber-nachtungsgeld 
bis zu ... EUR 
(mit Nachweis*)</t>
  </si>
  <si>
    <t>Tagegeldsätze 
gem. BRKG 
in EUR</t>
  </si>
  <si>
    <t xml:space="preserve">Reisende(r)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</si>
  <si>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Ausschließlich </t>
    </r>
    <r>
      <rPr>
        <b/>
        <sz val="8"/>
        <rFont val="Arial"/>
        <family val="2"/>
      </rPr>
      <t>dienstlich verbrachte Reisetage</t>
    </r>
    <r>
      <rPr>
        <sz val="8"/>
        <rFont val="Arial"/>
        <family val="2"/>
      </rPr>
      <t xml:space="preserve"> sind hier einzutragen, also </t>
    </r>
    <r>
      <rPr>
        <b/>
        <sz val="8"/>
        <rFont val="Arial"/>
        <family val="2"/>
      </rPr>
      <t>keine privaten Tage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</si>
  <si>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Tagegeldsatz des Aufenthaltsortes eintragen; der Tagegeldsatz bestimmt sich nach der für den Reisezeitraum geltenden Tagesgeldsatz-Tabelle.</t>
    </r>
  </si>
  <si>
    <t>New York</t>
  </si>
  <si>
    <t>San Francisco</t>
  </si>
  <si>
    <t>Tagegeldsätze 
gem. ARV 
in EUR</t>
  </si>
  <si>
    <t>Hawai</t>
  </si>
  <si>
    <t>Chisinev / Moldau</t>
  </si>
  <si>
    <t xml:space="preserve">   Ferner gilt gem. 4.3 (3) Reiserichtlinie für die Bestimmung des einzutragenden "Aufenthaltsortes" an Reisetagen: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</si>
  <si>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Bitte </t>
    </r>
    <r>
      <rPr>
        <b/>
        <sz val="8"/>
        <rFont val="Arial"/>
        <family val="2"/>
      </rPr>
      <t>"D" oder "d" für Deutschland</t>
    </r>
    <r>
      <rPr>
        <sz val="8"/>
        <rFont val="Arial"/>
        <family val="2"/>
      </rPr>
      <t xml:space="preserve"> oder den </t>
    </r>
    <r>
      <rPr>
        <b/>
        <sz val="8"/>
        <rFont val="Arial"/>
        <family val="2"/>
      </rPr>
      <t>Namen des ausländischen Aufenthaltsortes</t>
    </r>
    <r>
      <rPr>
        <sz val="8"/>
        <rFont val="Arial"/>
        <family val="2"/>
      </rPr>
      <t xml:space="preserve"> angeben.                              </t>
    </r>
  </si>
  <si>
    <t xml:space="preserve">    - Die An-/Abreise erstreckt sich über mehr als 1 Kalendertag: Am 1. Tag ist der Abreiseort und am letzten Tag der vor 24 Uhr erreichte Geschäftsort (bzw. Wohnort) und für Zwischentage "Österreich" einzutragen.</t>
  </si>
  <si>
    <r>
      <t>≥24 Std. (100 %)</t>
    </r>
    <r>
      <rPr>
        <vertAlign val="superscript"/>
        <sz val="10"/>
        <rFont val="Arial"/>
        <family val="2"/>
      </rPr>
      <t>4</t>
    </r>
    <r>
      <rPr>
        <vertAlign val="superscript"/>
        <sz val="9"/>
        <rFont val="Arial"/>
        <family val="2"/>
      </rPr>
      <t>)</t>
    </r>
  </si>
  <si>
    <t xml:space="preserve">    - Die An- oder Abreise findet an 1 Kalendertag statt: Bei der Anreise ist der erste vor 24 Uhr erreichte Geschäftsort einzutragen. Bei der Rückreise ist der letzte Geschäftsort (also nicht der Wohnort) einzutragen. </t>
  </si>
  <si>
    <r>
      <t>5)</t>
    </r>
    <r>
      <rPr>
        <sz val="8"/>
        <rFont val="Arial"/>
        <family val="2"/>
      </rPr>
      <t xml:space="preserve"> Unentgeltlich bereitgestellte </t>
    </r>
    <r>
      <rPr>
        <b/>
        <sz val="8"/>
        <rFont val="Arial"/>
        <family val="2"/>
      </rPr>
      <t>Mahlzeiten</t>
    </r>
    <r>
      <rPr>
        <sz val="8"/>
        <rFont val="Arial"/>
        <family val="2"/>
      </rPr>
      <t xml:space="preserve"> (auch während der Flüge) </t>
    </r>
    <r>
      <rPr>
        <b/>
        <sz val="8"/>
        <rFont val="Arial"/>
        <family val="2"/>
      </rPr>
      <t>bitte immer mit "1" markieren</t>
    </r>
    <r>
      <rPr>
        <sz val="8"/>
        <rFont val="Arial"/>
        <family val="2"/>
      </rPr>
      <t>, auch wenn kein Tagegeld zur Auszahlung kommt.</t>
    </r>
    <r>
      <rPr>
        <sz val="8"/>
        <rFont val="Arial"/>
        <family val="2"/>
      </rPr>
      <t xml:space="preserve">
   </t>
    </r>
  </si>
  <si>
    <t>Marschall Inseln</t>
  </si>
  <si>
    <t>Palau</t>
  </si>
  <si>
    <t>- Breslau</t>
  </si>
  <si>
    <t>- Danzig</t>
  </si>
  <si>
    <t>- Krakau</t>
  </si>
  <si>
    <t>- Warschau</t>
  </si>
  <si>
    <t>- Barcelona</t>
  </si>
  <si>
    <t>- Madrid</t>
  </si>
  <si>
    <t>- Istanbul</t>
  </si>
  <si>
    <t>- Izmir</t>
  </si>
  <si>
    <r>
      <t>8-24 Std. (80 %)</t>
    </r>
    <r>
      <rPr>
        <vertAlign val="superscript"/>
        <sz val="10"/>
        <rFont val="Arial"/>
        <family val="2"/>
      </rPr>
      <t>4</t>
    </r>
    <r>
      <rPr>
        <vertAlign val="superscript"/>
        <sz val="9"/>
        <rFont val="Arial"/>
        <family val="2"/>
      </rPr>
      <t>)</t>
    </r>
  </si>
  <si>
    <r>
      <t>Datum (TT.MM.JJ)</t>
    </r>
    <r>
      <rPr>
        <vertAlign val="superscript"/>
        <sz val="9"/>
        <rFont val="Arial"/>
        <family val="2"/>
      </rPr>
      <t>1)</t>
    </r>
  </si>
  <si>
    <t>- Johannesburg</t>
  </si>
  <si>
    <t>Tirana/
Albanien</t>
  </si>
  <si>
    <t>- Kanton</t>
  </si>
  <si>
    <t>- Jekaterinburg</t>
  </si>
  <si>
    <t>Max Mustermann</t>
  </si>
  <si>
    <t>- Bangalore</t>
  </si>
  <si>
    <r>
      <t>** Die für die Philippinen festgesetzen Beträge gelten auch für Mikronesien</t>
    </r>
    <r>
      <rPr>
        <sz val="8"/>
        <rFont val="Arial"/>
        <family val="2"/>
      </rPr>
      <t>.</t>
    </r>
  </si>
  <si>
    <r>
      <t xml:space="preserve">* Die </t>
    </r>
    <r>
      <rPr>
        <sz val="8"/>
        <rFont val="Arial"/>
        <family val="2"/>
      </rPr>
      <t>Erstattung höherer Beträge ist möglich; die Notwendigkeit muss jedoch im Einzelfall begründet werden.</t>
    </r>
  </si>
  <si>
    <t xml:space="preserve">     Grenada, Guyana, St. Kitts und Nevis, St. Lucia, St. Vincent und Grenadinen sowie Suriname.</t>
  </si>
  <si>
    <t>Trinidad und Tobago ***</t>
  </si>
  <si>
    <t>Philippinen **</t>
  </si>
  <si>
    <t>*** Die für Trinidad und Tobago festgesetzen Beträge gelten auch für die zu dessen Amtsbezirk gehörenden Staaten Antigua und Barbuda, Dominica,</t>
  </si>
  <si>
    <t>Bonn, den 16.01.2020</t>
  </si>
  <si>
    <t>Tagegeldberechnung 2020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</si>
  <si>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Zutreffende </t>
    </r>
    <r>
      <rPr>
        <b/>
        <sz val="8"/>
        <rFont val="Arial"/>
        <family val="2"/>
      </rPr>
      <t>Abwesenheitszeit bitte mit "1" markieren</t>
    </r>
    <r>
      <rPr>
        <sz val="8"/>
        <rFont val="Arial"/>
        <family val="2"/>
      </rPr>
      <t xml:space="preserve">. Für Deutschland gilt abweichend: bei eintägigen Dienstreisen ab 8 Std. ergibt sich ein Tagegeld von 14,00 EUR. </t>
    </r>
  </si>
  <si>
    <t xml:space="preserve">   Bei mehrtägigen Dienstreisen wird am An- und Abreisetag unabhängig von der Reisezeit mindestens immer Teiltagegeld gewährt (Deutschland = 14,- EUR, Ausland = 80 % des Auslandstagegeldsatzes).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</si>
</sst>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dd/mm/yy;@"/>
    <numFmt numFmtId="165" formatCode="#,##0.00\ &quot;€&quot;"/>
  </numFmts>
  <fonts count="18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3.5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1">
    <xf numFmtId="0" fontId="0" fillId="0" borderId="0" xfId="0"/>
    <xf numFmtId="0" fontId="2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Protection="1">
      <protection locked="0"/>
    </xf>
    <xf numFmtId="1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Protection="1"/>
    <xf numFmtId="0" fontId="3" fillId="0" borderId="0" xfId="1" applyFont="1" applyProtection="1"/>
    <xf numFmtId="1" fontId="2" fillId="0" borderId="0" xfId="1" applyNumberFormat="1" applyFont="1" applyAlignment="1" applyProtection="1">
      <alignment vertical="top"/>
    </xf>
    <xf numFmtId="0" fontId="2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0" fontId="1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4" fontId="2" fillId="0" borderId="0" xfId="1" applyNumberFormat="1" applyFont="1" applyProtection="1"/>
    <xf numFmtId="0" fontId="2" fillId="0" borderId="0" xfId="1" applyFont="1" applyAlignment="1" applyProtection="1"/>
    <xf numFmtId="1" fontId="2" fillId="0" borderId="0" xfId="1" applyNumberFormat="1" applyFont="1" applyAlignment="1" applyProtection="1"/>
    <xf numFmtId="0" fontId="11" fillId="0" borderId="0" xfId="1" applyFont="1" applyAlignment="1" applyProtection="1"/>
    <xf numFmtId="0" fontId="12" fillId="0" borderId="0" xfId="1" applyAlignment="1" applyProtection="1"/>
    <xf numFmtId="0" fontId="9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10" fillId="0" borderId="0" xfId="1" applyFont="1" applyBorder="1" applyAlignment="1" applyProtection="1">
      <alignment vertical="top"/>
    </xf>
    <xf numFmtId="1" fontId="2" fillId="0" borderId="0" xfId="1" applyNumberFormat="1" applyFont="1" applyBorder="1" applyAlignment="1" applyProtection="1">
      <alignment vertical="top"/>
    </xf>
    <xf numFmtId="0" fontId="2" fillId="0" borderId="1" xfId="1" applyFont="1" applyBorder="1" applyAlignment="1" applyProtection="1">
      <alignment vertical="center"/>
    </xf>
    <xf numFmtId="0" fontId="2" fillId="0" borderId="2" xfId="1" quotePrefix="1" applyFont="1" applyBorder="1" applyAlignment="1" applyProtection="1">
      <alignment horizontal="left" vertical="center" wrapText="1"/>
    </xf>
    <xf numFmtId="1" fontId="2" fillId="0" borderId="3" xfId="1" quotePrefix="1" applyNumberFormat="1" applyFont="1" applyBorder="1" applyAlignment="1" applyProtection="1">
      <alignment horizontal="left" vertical="center" wrapText="1"/>
    </xf>
    <xf numFmtId="0" fontId="2" fillId="0" borderId="4" xfId="1" quotePrefix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1" fillId="0" borderId="6" xfId="1" quotePrefix="1" applyFont="1" applyBorder="1" applyAlignment="1" applyProtection="1">
      <alignment horizontal="left" vertical="center" wrapText="1"/>
    </xf>
    <xf numFmtId="165" fontId="2" fillId="0" borderId="7" xfId="1" applyNumberFormat="1" applyFont="1" applyBorder="1" applyAlignment="1" applyProtection="1">
      <alignment vertical="center"/>
    </xf>
    <xf numFmtId="0" fontId="2" fillId="0" borderId="8" xfId="1" applyFont="1" applyBorder="1" applyAlignment="1" applyProtection="1">
      <alignment horizontal="left" vertical="center" wrapText="1"/>
    </xf>
    <xf numFmtId="165" fontId="2" fillId="0" borderId="9" xfId="1" applyNumberFormat="1" applyFont="1" applyBorder="1" applyAlignment="1" applyProtection="1">
      <alignment vertical="center"/>
    </xf>
    <xf numFmtId="0" fontId="2" fillId="0" borderId="5" xfId="1" quotePrefix="1" applyFont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top"/>
    </xf>
    <xf numFmtId="1" fontId="2" fillId="0" borderId="0" xfId="1" applyNumberFormat="1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wrapText="1"/>
    </xf>
    <xf numFmtId="0" fontId="4" fillId="0" borderId="0" xfId="0" applyFont="1" applyBorder="1" applyAlignment="1"/>
    <xf numFmtId="165" fontId="1" fillId="0" borderId="10" xfId="1" applyNumberFormat="1" applyFont="1" applyBorder="1" applyAlignment="1" applyProtection="1">
      <alignment vertical="center"/>
    </xf>
    <xf numFmtId="49" fontId="7" fillId="0" borderId="11" xfId="1" applyNumberFormat="1" applyFont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Protection="1"/>
    <xf numFmtId="1" fontId="2" fillId="0" borderId="13" xfId="1" quotePrefix="1" applyNumberFormat="1" applyFont="1" applyBorder="1" applyAlignment="1" applyProtection="1">
      <alignment horizontal="left" vertical="center" wrapText="1"/>
    </xf>
    <xf numFmtId="0" fontId="2" fillId="0" borderId="14" xfId="1" quotePrefix="1" applyFont="1" applyBorder="1" applyAlignment="1" applyProtection="1">
      <alignment horizontal="left" vertical="center" wrapText="1"/>
    </xf>
    <xf numFmtId="165" fontId="1" fillId="0" borderId="15" xfId="1" applyNumberFormat="1" applyFont="1" applyBorder="1" applyAlignment="1" applyProtection="1">
      <alignment vertical="center"/>
    </xf>
    <xf numFmtId="165" fontId="1" fillId="0" borderId="16" xfId="1" applyNumberFormat="1" applyFont="1" applyBorder="1" applyAlignment="1" applyProtection="1">
      <alignment vertical="center"/>
    </xf>
    <xf numFmtId="165" fontId="2" fillId="0" borderId="18" xfId="1" applyNumberFormat="1" applyFont="1" applyBorder="1" applyAlignment="1" applyProtection="1">
      <alignment vertical="center"/>
    </xf>
    <xf numFmtId="165" fontId="2" fillId="0" borderId="15" xfId="1" applyNumberFormat="1" applyFont="1" applyBorder="1" applyAlignment="1" applyProtection="1">
      <alignment vertical="center"/>
    </xf>
    <xf numFmtId="0" fontId="2" fillId="0" borderId="19" xfId="1" applyFont="1" applyBorder="1" applyAlignment="1" applyProtection="1">
      <alignment horizontal="left" vertical="center" wrapText="1"/>
    </xf>
    <xf numFmtId="7" fontId="2" fillId="0" borderId="16" xfId="1" applyNumberFormat="1" applyFont="1" applyBorder="1" applyAlignment="1" applyProtection="1">
      <alignment vertical="center"/>
      <protection locked="0"/>
    </xf>
    <xf numFmtId="1" fontId="7" fillId="0" borderId="21" xfId="1" applyNumberFormat="1" applyFont="1" applyBorder="1" applyAlignment="1" applyProtection="1">
      <alignment horizontal="center" vertical="center" wrapText="1"/>
      <protection locked="0"/>
    </xf>
    <xf numFmtId="1" fontId="7" fillId="0" borderId="22" xfId="1" applyNumberFormat="1" applyFont="1" applyBorder="1" applyAlignment="1" applyProtection="1">
      <alignment horizontal="center" vertical="center" wrapText="1"/>
      <protection locked="0"/>
    </xf>
    <xf numFmtId="1" fontId="7" fillId="0" borderId="23" xfId="1" applyNumberFormat="1" applyFont="1" applyBorder="1" applyAlignment="1" applyProtection="1">
      <alignment horizontal="center" vertical="center" wrapText="1"/>
      <protection locked="0"/>
    </xf>
    <xf numFmtId="1" fontId="7" fillId="0" borderId="24" xfId="1" applyNumberFormat="1" applyFont="1" applyBorder="1" applyAlignment="1" applyProtection="1">
      <alignment horizontal="center" vertical="center" wrapText="1"/>
      <protection locked="0"/>
    </xf>
    <xf numFmtId="1" fontId="7" fillId="0" borderId="25" xfId="1" applyNumberFormat="1" applyFont="1" applyBorder="1" applyAlignment="1" applyProtection="1">
      <alignment horizontal="center" vertical="center" wrapText="1"/>
      <protection locked="0"/>
    </xf>
    <xf numFmtId="1" fontId="7" fillId="0" borderId="26" xfId="1" applyNumberFormat="1" applyFont="1" applyBorder="1" applyAlignment="1" applyProtection="1">
      <alignment horizontal="center" vertical="center" wrapText="1"/>
      <protection locked="0"/>
    </xf>
    <xf numFmtId="1" fontId="7" fillId="0" borderId="11" xfId="1" applyNumberFormat="1" applyFont="1" applyBorder="1" applyAlignment="1" applyProtection="1">
      <alignment horizontal="center" vertical="center" wrapText="1"/>
      <protection locked="0"/>
    </xf>
    <xf numFmtId="1" fontId="7" fillId="0" borderId="27" xfId="1" applyNumberFormat="1" applyFont="1" applyBorder="1" applyAlignment="1" applyProtection="1">
      <alignment horizontal="center" vertical="center" wrapText="1"/>
      <protection locked="0"/>
    </xf>
    <xf numFmtId="164" fontId="7" fillId="0" borderId="28" xfId="1" applyNumberFormat="1" applyFont="1" applyBorder="1" applyAlignment="1" applyProtection="1">
      <alignment horizontal="center" vertical="center"/>
      <protection locked="0"/>
    </xf>
    <xf numFmtId="164" fontId="7" fillId="0" borderId="29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top"/>
    </xf>
    <xf numFmtId="1" fontId="7" fillId="0" borderId="0" xfId="1" applyNumberFormat="1" applyFont="1" applyAlignment="1" applyProtection="1">
      <alignment vertical="top"/>
    </xf>
    <xf numFmtId="0" fontId="0" fillId="0" borderId="0" xfId="0" applyBorder="1" applyAlignment="1">
      <alignment vertical="center"/>
    </xf>
    <xf numFmtId="0" fontId="1" fillId="0" borderId="31" xfId="1" quotePrefix="1" applyFont="1" applyBorder="1" applyAlignment="1" applyProtection="1">
      <alignment horizontal="left" vertical="center" wrapText="1"/>
    </xf>
    <xf numFmtId="165" fontId="1" fillId="0" borderId="31" xfId="1" applyNumberFormat="1" applyFont="1" applyBorder="1" applyAlignment="1" applyProtection="1">
      <alignment vertical="center"/>
    </xf>
    <xf numFmtId="165" fontId="2" fillId="0" borderId="17" xfId="1" applyNumberFormat="1" applyFont="1" applyBorder="1" applyAlignment="1" applyProtection="1">
      <alignment vertical="center"/>
    </xf>
    <xf numFmtId="165" fontId="2" fillId="0" borderId="33" xfId="1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/>
    <xf numFmtId="164" fontId="7" fillId="0" borderId="28" xfId="1" applyNumberFormat="1" applyFont="1" applyBorder="1" applyAlignment="1" applyProtection="1">
      <alignment horizontal="center" vertical="center"/>
    </xf>
    <xf numFmtId="164" fontId="7" fillId="0" borderId="29" xfId="1" applyNumberFormat="1" applyFont="1" applyBorder="1" applyAlignment="1" applyProtection="1">
      <alignment horizontal="center" vertical="center"/>
    </xf>
    <xf numFmtId="164" fontId="7" fillId="0" borderId="30" xfId="1" applyNumberFormat="1" applyFont="1" applyBorder="1" applyAlignment="1" applyProtection="1">
      <alignment horizontal="center" vertical="center"/>
    </xf>
    <xf numFmtId="49" fontId="7" fillId="0" borderId="11" xfId="1" applyNumberFormat="1" applyFont="1" applyBorder="1" applyAlignment="1" applyProtection="1">
      <alignment horizontal="center" vertical="center" wrapText="1"/>
    </xf>
    <xf numFmtId="49" fontId="7" fillId="0" borderId="12" xfId="1" applyNumberFormat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top" wrapText="1"/>
    </xf>
    <xf numFmtId="7" fontId="2" fillId="0" borderId="16" xfId="1" applyNumberFormat="1" applyFont="1" applyBorder="1" applyAlignment="1" applyProtection="1">
      <alignment vertical="center"/>
    </xf>
    <xf numFmtId="7" fontId="2" fillId="0" borderId="17" xfId="1" applyNumberFormat="1" applyFont="1" applyBorder="1" applyAlignment="1" applyProtection="1">
      <alignment vertical="center"/>
    </xf>
    <xf numFmtId="1" fontId="7" fillId="0" borderId="21" xfId="1" applyNumberFormat="1" applyFont="1" applyBorder="1" applyAlignment="1" applyProtection="1">
      <alignment horizontal="center" vertical="center" wrapText="1"/>
    </xf>
    <xf numFmtId="1" fontId="7" fillId="0" borderId="22" xfId="1" applyNumberFormat="1" applyFont="1" applyBorder="1" applyAlignment="1" applyProtection="1">
      <alignment horizontal="center" vertical="center" wrapText="1"/>
    </xf>
    <xf numFmtId="1" fontId="7" fillId="0" borderId="23" xfId="1" applyNumberFormat="1" applyFont="1" applyBorder="1" applyAlignment="1" applyProtection="1">
      <alignment horizontal="center" vertical="center" wrapText="1"/>
    </xf>
    <xf numFmtId="1" fontId="7" fillId="0" borderId="24" xfId="1" applyNumberFormat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vertical="top"/>
    </xf>
    <xf numFmtId="1" fontId="7" fillId="0" borderId="25" xfId="1" applyNumberFormat="1" applyFont="1" applyBorder="1" applyAlignment="1" applyProtection="1">
      <alignment horizontal="center" vertical="center" wrapText="1"/>
    </xf>
    <xf numFmtId="1" fontId="7" fillId="0" borderId="26" xfId="1" applyNumberFormat="1" applyFont="1" applyBorder="1" applyAlignment="1" applyProtection="1">
      <alignment horizontal="center" vertical="center" wrapText="1"/>
    </xf>
    <xf numFmtId="1" fontId="7" fillId="0" borderId="11" xfId="1" applyNumberFormat="1" applyFont="1" applyBorder="1" applyAlignment="1" applyProtection="1">
      <alignment horizontal="center" vertical="center" wrapText="1"/>
    </xf>
    <xf numFmtId="1" fontId="7" fillId="0" borderId="27" xfId="1" applyNumberFormat="1" applyFont="1" applyBorder="1" applyAlignment="1" applyProtection="1">
      <alignment horizontal="center" vertical="center" wrapText="1"/>
    </xf>
    <xf numFmtId="0" fontId="1" fillId="0" borderId="20" xfId="1" applyFont="1" applyBorder="1" applyAlignment="1">
      <alignment vertical="center" wrapText="1"/>
    </xf>
    <xf numFmtId="0" fontId="1" fillId="0" borderId="20" xfId="1" applyFont="1" applyBorder="1" applyAlignment="1">
      <alignment horizontal="center" vertical="top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2" fontId="6" fillId="2" borderId="0" xfId="1" applyNumberFormat="1" applyFont="1" applyFill="1" applyAlignment="1">
      <alignment horizontal="center"/>
    </xf>
    <xf numFmtId="0" fontId="6" fillId="0" borderId="0" xfId="1" applyFont="1"/>
    <xf numFmtId="0" fontId="2" fillId="0" borderId="0" xfId="1" applyFont="1" applyAlignment="1">
      <alignment vertical="top" wrapText="1"/>
    </xf>
    <xf numFmtId="2" fontId="5" fillId="0" borderId="0" xfId="1" applyNumberFormat="1" applyFont="1" applyAlignment="1">
      <alignment horizontal="center"/>
    </xf>
    <xf numFmtId="49" fontId="5" fillId="0" borderId="0" xfId="1" applyNumberFormat="1" applyFont="1"/>
    <xf numFmtId="49" fontId="6" fillId="0" borderId="0" xfId="1" applyNumberFormat="1" applyFont="1"/>
    <xf numFmtId="49" fontId="5" fillId="0" borderId="0" xfId="1" applyNumberFormat="1" applyFont="1" applyAlignment="1">
      <alignment wrapText="1"/>
    </xf>
    <xf numFmtId="0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wrapText="1"/>
    </xf>
    <xf numFmtId="49" fontId="8" fillId="0" borderId="0" xfId="1" applyNumberFormat="1" applyFont="1"/>
    <xf numFmtId="0" fontId="7" fillId="0" borderId="0" xfId="1" applyFont="1" applyAlignment="1">
      <alignment horizontal="center"/>
    </xf>
    <xf numFmtId="165" fontId="1" fillId="0" borderId="17" xfId="1" applyNumberFormat="1" applyFont="1" applyBorder="1" applyAlignment="1" applyProtection="1">
      <alignment vertical="center"/>
    </xf>
    <xf numFmtId="0" fontId="1" fillId="0" borderId="19" xfId="1" applyFont="1" applyBorder="1" applyAlignment="1" applyProtection="1">
      <alignment horizontal="left" vertical="center" wrapText="1"/>
    </xf>
    <xf numFmtId="164" fontId="7" fillId="0" borderId="30" xfId="1" applyNumberFormat="1" applyFont="1" applyBorder="1" applyAlignment="1" applyProtection="1">
      <alignment horizontal="center" vertical="center"/>
      <protection locked="0"/>
    </xf>
    <xf numFmtId="7" fontId="2" fillId="0" borderId="17" xfId="1" applyNumberFormat="1" applyFont="1" applyBorder="1" applyAlignment="1" applyProtection="1">
      <alignment vertical="center"/>
      <protection locked="0"/>
    </xf>
    <xf numFmtId="0" fontId="16" fillId="0" borderId="0" xfId="1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32" xfId="1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0" borderId="32" xfId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protection locked="0"/>
    </xf>
    <xf numFmtId="0" fontId="2" fillId="0" borderId="32" xfId="1" applyFont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2" fillId="0" borderId="32" xfId="1" applyFont="1" applyBorder="1" applyAlignment="1" applyProtection="1">
      <alignment horizontal="left" vertical="center"/>
    </xf>
    <xf numFmtId="0" fontId="0" fillId="0" borderId="32" xfId="0" applyBorder="1" applyAlignment="1" applyProtection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0</xdr:rowOff>
    </xdr:from>
    <xdr:to>
      <xdr:col>10</xdr:col>
      <xdr:colOff>165735</xdr:colOff>
      <xdr:row>3</xdr:row>
      <xdr:rowOff>7620</xdr:rowOff>
    </xdr:to>
    <xdr:sp macro="" textlink="">
      <xdr:nvSpPr>
        <xdr:cNvPr id="19" name="Abgerundete rechteckige Legend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008120" y="0"/>
          <a:ext cx="2604135" cy="708660"/>
        </a:xfrm>
        <a:prstGeom prst="wedgeRoundRectCallout">
          <a:avLst>
            <a:gd name="adj1" fmla="val -24229"/>
            <a:gd name="adj2" fmla="val 81678"/>
            <a:gd name="adj3" fmla="val 1666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</a:rPr>
            <a:t>Privater Dienstreiseanteil von 06.01.20 / 12:00h bis 07.01.20 24:00h.</a:t>
          </a:r>
        </a:p>
      </xdr:txBody>
    </xdr:sp>
    <xdr:clientData/>
  </xdr:twoCellAnchor>
  <xdr:twoCellAnchor>
    <xdr:from>
      <xdr:col>10</xdr:col>
      <xdr:colOff>571500</xdr:colOff>
      <xdr:row>0</xdr:row>
      <xdr:rowOff>182880</xdr:rowOff>
    </xdr:from>
    <xdr:to>
      <xdr:col>16</xdr:col>
      <xdr:colOff>95251</xdr:colOff>
      <xdr:row>4</xdr:row>
      <xdr:rowOff>152400</xdr:rowOff>
    </xdr:to>
    <xdr:sp macro="" textlink="">
      <xdr:nvSpPr>
        <xdr:cNvPr id="36" name="Abgerundete rechteckige Legend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7018020" y="182880"/>
          <a:ext cx="2998471" cy="899160"/>
        </a:xfrm>
        <a:prstGeom prst="wedgeRoundRectCallout">
          <a:avLst>
            <a:gd name="adj1" fmla="val -71967"/>
            <a:gd name="adj2" fmla="val 60646"/>
            <a:gd name="adj3" fmla="val 1666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</a:rPr>
            <a:t>Rückreise über 3 Tage. Beginn am 10.01.20 um 19:00h in Hawai. Landung in Frankfurt am 12.01.20 um 06:00h; Ankunft am Wohnort in Bonn um 08:30h.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zoomScaleNormal="100" workbookViewId="0">
      <selection activeCell="B3" sqref="B3:G3"/>
    </sheetView>
  </sheetViews>
  <sheetFormatPr baseColWidth="10" defaultColWidth="11.44140625" defaultRowHeight="13.2" x14ac:dyDescent="0.25"/>
  <cols>
    <col min="1" max="1" width="18" style="2" customWidth="1"/>
    <col min="2" max="15" width="8.44140625" style="2" customWidth="1"/>
    <col min="16" max="16" width="8.44140625" style="4" customWidth="1"/>
    <col min="17" max="16384" width="11.44140625" style="2"/>
  </cols>
  <sheetData>
    <row r="1" spans="1:16" ht="17.399999999999999" x14ac:dyDescent="0.3">
      <c r="A1" s="42" t="s">
        <v>219</v>
      </c>
      <c r="B1" s="8"/>
      <c r="C1" s="11"/>
      <c r="D1" s="9" t="s">
        <v>269</v>
      </c>
      <c r="E1" s="11"/>
      <c r="F1" s="8"/>
      <c r="G1" s="8"/>
      <c r="H1" s="8"/>
      <c r="I1" s="8"/>
      <c r="J1" s="8"/>
      <c r="K1" s="8"/>
      <c r="L1" s="8"/>
      <c r="M1" s="8"/>
      <c r="N1" s="8"/>
      <c r="O1" s="8"/>
      <c r="P1" s="10"/>
    </row>
    <row r="2" spans="1:16" ht="9.4499999999999993" customHeight="1" x14ac:dyDescent="0.25">
      <c r="A2" s="11"/>
      <c r="B2" s="11"/>
      <c r="C2" s="12"/>
      <c r="D2" s="12"/>
      <c r="E2" s="12"/>
      <c r="F2" s="11"/>
      <c r="G2" s="11"/>
      <c r="H2" s="11"/>
      <c r="I2" s="11"/>
      <c r="J2" s="35"/>
      <c r="K2" s="35"/>
      <c r="L2" s="35"/>
      <c r="M2" s="35"/>
      <c r="N2" s="35"/>
      <c r="O2" s="35"/>
      <c r="P2" s="36"/>
    </row>
    <row r="3" spans="1:16" s="5" customFormat="1" ht="28.95" customHeight="1" thickBot="1" x14ac:dyDescent="0.25">
      <c r="A3" s="13" t="s">
        <v>230</v>
      </c>
      <c r="B3" s="113"/>
      <c r="C3" s="114"/>
      <c r="D3" s="114"/>
      <c r="E3" s="114"/>
      <c r="F3" s="114"/>
      <c r="G3" s="114"/>
      <c r="H3" s="63"/>
      <c r="I3" s="14"/>
      <c r="J3" s="37"/>
      <c r="K3" s="38"/>
      <c r="L3" s="38"/>
      <c r="M3" s="38"/>
      <c r="N3" s="38"/>
      <c r="O3" s="38"/>
      <c r="P3" s="38"/>
    </row>
    <row r="4" spans="1:16" ht="18" customHeight="1" thickBot="1" x14ac:dyDescent="0.3">
      <c r="A4" s="11"/>
      <c r="B4" s="11"/>
      <c r="C4" s="20"/>
      <c r="D4" s="21"/>
      <c r="E4" s="21"/>
      <c r="F4" s="22"/>
      <c r="G4" s="22"/>
      <c r="H4" s="23"/>
      <c r="I4" s="22"/>
      <c r="J4" s="22"/>
      <c r="K4" s="22"/>
      <c r="L4" s="22"/>
      <c r="M4" s="22"/>
      <c r="N4" s="22"/>
      <c r="O4" s="22"/>
      <c r="P4" s="24"/>
    </row>
    <row r="5" spans="1:16" ht="19.2" customHeight="1" x14ac:dyDescent="0.25">
      <c r="A5" s="25" t="s">
        <v>255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09"/>
    </row>
    <row r="6" spans="1:16" s="1" customFormat="1" ht="29.25" customHeight="1" thickBot="1" x14ac:dyDescent="0.3">
      <c r="A6" s="26" t="s">
        <v>220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19.2" customHeight="1" thickBot="1" x14ac:dyDescent="0.3">
      <c r="A7" s="49" t="s">
        <v>221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10"/>
    </row>
    <row r="8" spans="1:16" ht="19.649999999999999" customHeight="1" x14ac:dyDescent="0.25">
      <c r="A8" s="27" t="s">
        <v>254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6" ht="19.649999999999999" customHeight="1" thickBot="1" x14ac:dyDescent="0.3">
      <c r="A9" s="43" t="s">
        <v>241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s="6" customFormat="1" ht="27.45" customHeight="1" thickBot="1" x14ac:dyDescent="0.3">
      <c r="A10" s="108" t="s">
        <v>0</v>
      </c>
      <c r="B10" s="46">
        <f>IF(B8+B9&gt;1,"FEHLER",IF(C7&gt;0,IF(B6="D",14+B9*14,B7*0.8+B9*B7*0.2),IF(B6="D",14*B8+28*B9,(B8*0.8+B9)*B7)))</f>
        <v>0</v>
      </c>
      <c r="C10" s="45">
        <f t="shared" ref="C10:P10" si="0">IF(C8+C9&gt;1,"FEHLER",IF(AND(C8&gt;0,D5=C5+1),"FEHLER",IF(AND(C8+C9=0,D5-1&gt;C5),"FEHLER",IF(AND(C9=0,D5=C5+1),"FEHLER",IF(D7=0,IF(C6="D",14+(C9*14),C7*0.8+C9*C7*0.2),IF(C6="D",14*C8+28*C9,(C8*0.8+C9)*C7))))))</f>
        <v>0</v>
      </c>
      <c r="D10" s="45">
        <f t="shared" si="0"/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107">
        <f t="shared" si="0"/>
        <v>0</v>
      </c>
    </row>
    <row r="11" spans="1:16" ht="19.649999999999999" customHeight="1" x14ac:dyDescent="0.25">
      <c r="A11" s="44" t="s">
        <v>223</v>
      </c>
      <c r="B11" s="5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19.649999999999999" customHeight="1" x14ac:dyDescent="0.25">
      <c r="A12" s="28" t="s">
        <v>224</v>
      </c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16" ht="19.649999999999999" customHeight="1" thickBot="1" x14ac:dyDescent="0.3">
      <c r="A13" s="34" t="s">
        <v>225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</row>
    <row r="14" spans="1:16" ht="19.2" customHeight="1" thickBot="1" x14ac:dyDescent="0.3">
      <c r="A14" s="32" t="s">
        <v>1</v>
      </c>
      <c r="B14" s="47">
        <f t="shared" ref="B14:P14" si="1">B7*(0.2*B11+0.4*B12+0.4*B13)</f>
        <v>0</v>
      </c>
      <c r="C14" s="48">
        <f t="shared" si="1"/>
        <v>0</v>
      </c>
      <c r="D14" s="48">
        <f t="shared" si="1"/>
        <v>0</v>
      </c>
      <c r="E14" s="48">
        <f t="shared" si="1"/>
        <v>0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66">
        <f t="shared" si="1"/>
        <v>0</v>
      </c>
    </row>
    <row r="15" spans="1:16" ht="19.2" customHeight="1" thickBot="1" x14ac:dyDescent="0.3">
      <c r="A15" s="29" t="s">
        <v>2</v>
      </c>
      <c r="B15" s="31">
        <f>IF((B10-B14)&lt;0,0,(B10-B14))</f>
        <v>0</v>
      </c>
      <c r="C15" s="33">
        <f t="shared" ref="C15:P15" si="2">IF((C10-C14)&lt;0,0,(C10-C14))</f>
        <v>0</v>
      </c>
      <c r="D15" s="33">
        <f t="shared" si="2"/>
        <v>0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67">
        <f t="shared" si="2"/>
        <v>0</v>
      </c>
    </row>
    <row r="16" spans="1:16" ht="21.6" customHeight="1" thickBot="1" x14ac:dyDescent="0.3">
      <c r="A16" s="30" t="s">
        <v>215</v>
      </c>
      <c r="B16" s="39">
        <f>SUM(B15:P15)</f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0"/>
    </row>
    <row r="17" spans="1:16" ht="10.5" customHeight="1" x14ac:dyDescent="0.25">
      <c r="A17" s="64"/>
      <c r="B17" s="6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0"/>
    </row>
    <row r="18" spans="1:16" s="7" customFormat="1" ht="31.2" customHeight="1" thickBot="1" x14ac:dyDescent="0.3">
      <c r="A18" s="115"/>
      <c r="B18" s="116"/>
      <c r="C18" s="116"/>
      <c r="D18" s="116"/>
      <c r="E18" s="116"/>
      <c r="F18" s="116"/>
      <c r="G18" s="1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x14ac:dyDescent="0.25">
      <c r="A19" s="11"/>
      <c r="B19" s="11" t="s">
        <v>199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</row>
    <row r="20" spans="1:16" ht="10.199999999999999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</row>
    <row r="21" spans="1:16" x14ac:dyDescent="0.25">
      <c r="A21" s="61" t="s">
        <v>231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x14ac:dyDescent="0.25">
      <c r="A22" s="61" t="s">
        <v>239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6" x14ac:dyDescent="0.25">
      <c r="A23" s="61" t="s">
        <v>238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1:16" x14ac:dyDescent="0.25">
      <c r="A24" s="61" t="s">
        <v>242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x14ac:dyDescent="0.25">
      <c r="A25" s="61" t="s">
        <v>240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</row>
    <row r="26" spans="1:16" x14ac:dyDescent="0.25">
      <c r="A26" s="61" t="s">
        <v>232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ht="2.25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</row>
    <row r="28" spans="1:16" x14ac:dyDescent="0.25">
      <c r="A28" s="61" t="s">
        <v>270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</row>
    <row r="29" spans="1:16" x14ac:dyDescent="0.25">
      <c r="A29" s="61" t="s">
        <v>271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14.25" customHeight="1" x14ac:dyDescent="0.25">
      <c r="A30" s="111" t="s">
        <v>243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25.2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1"/>
      <c r="L31" s="11"/>
      <c r="M31" s="11"/>
      <c r="N31" s="11"/>
      <c r="O31" s="11"/>
      <c r="P31" s="10"/>
    </row>
    <row r="32" spans="1:16" ht="10.199999999999999" customHeight="1" x14ac:dyDescent="0.2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</row>
    <row r="35" spans="1:15" ht="50.7" customHeight="1" x14ac:dyDescent="0.25"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</sheetData>
  <sheetProtection algorithmName="SHA-512" hashValue="dnWDv8Ioa2QcYM7ZHxC1+sClTV4Ud/eGLGnsoaW6MZ+kWJowuMEvo8mzfItbj58HPhuEpOmj08owjapLD8mMJw==" saltValue="Xi4/7EGaX8WPcxxA6TP4gA==" spinCount="100000" sheet="1" objects="1" scenarios="1" selectLockedCells="1"/>
  <protectedRanges>
    <protectedRange password="E658" sqref="A30:Q30 A19:Q29" name="Bereich3"/>
    <protectedRange password="E658" sqref="B14:P16" name="Bereich2"/>
    <protectedRange password="E658" sqref="B10:P10" name="Bereich1"/>
  </protectedRanges>
  <mergeCells count="3">
    <mergeCell ref="A30:P30"/>
    <mergeCell ref="B3:G3"/>
    <mergeCell ref="A18:G18"/>
  </mergeCells>
  <dataValidations count="1">
    <dataValidation type="whole" operator="equal" allowBlank="1" showInputMessage="1" showErrorMessage="1" errorTitle="Falsche Eingabe" error="Nur die Eingabe der Ziffer 1 ist möglich!" sqref="B11:P13 B8:P9" xr:uid="{00000000-0002-0000-0000-000000000000}">
      <formula1>1</formula1>
    </dataValidation>
  </dataValidations>
  <pageMargins left="0.78740157480314965" right="0.39370078740157483" top="0.59055118110236227" bottom="0.39370078740157483" header="0.51181102362204722" footer="0.31496062992125984"/>
  <pageSetup paperSize="9" scale="94" orientation="landscape" r:id="rId1"/>
  <headerFooter alignWithMargins="0">
    <oddHeader>&amp;R&amp;"Arial,Standard"&amp;G</oddHeader>
    <oddFooter>&amp;L&amp;"Arial,Standard"&amp;8&amp;Z&amp;F&amp;R&amp;"Arial,Standard"&amp;8gültig ab 01.01.2020
Stand: 08.01.2020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9"/>
  <sheetViews>
    <sheetView workbookViewId="0">
      <selection activeCell="B3" sqref="B3"/>
    </sheetView>
  </sheetViews>
  <sheetFormatPr baseColWidth="10" defaultColWidth="11.44140625" defaultRowHeight="13.8" x14ac:dyDescent="0.25"/>
  <cols>
    <col min="1" max="1" width="42.109375" style="89" customWidth="1"/>
    <col min="2" max="2" width="19.33203125" style="90" customWidth="1"/>
    <col min="3" max="3" width="22.33203125" style="90" customWidth="1"/>
    <col min="4" max="4" width="13.88671875" style="90" customWidth="1"/>
    <col min="5" max="16384" width="11.44140625" style="89"/>
  </cols>
  <sheetData>
    <row r="1" spans="1:8" ht="40.200000000000003" thickBot="1" x14ac:dyDescent="0.3">
      <c r="A1" s="87" t="s">
        <v>226</v>
      </c>
      <c r="B1" s="88" t="s">
        <v>229</v>
      </c>
      <c r="C1" s="88" t="s">
        <v>227</v>
      </c>
      <c r="D1" s="88" t="s">
        <v>218</v>
      </c>
      <c r="F1" s="90"/>
      <c r="G1" s="90"/>
      <c r="H1" s="90"/>
    </row>
    <row r="2" spans="1:8" s="91" customFormat="1" ht="20.25" customHeight="1" x14ac:dyDescent="0.25">
      <c r="A2" s="91" t="s">
        <v>216</v>
      </c>
      <c r="B2" s="92">
        <v>28</v>
      </c>
      <c r="C2" s="92">
        <v>70</v>
      </c>
      <c r="D2" s="93">
        <v>20</v>
      </c>
    </row>
    <row r="3" spans="1:8" s="97" customFormat="1" ht="31.05" customHeight="1" thickBot="1" x14ac:dyDescent="0.3">
      <c r="A3" s="94"/>
      <c r="B3" s="95"/>
      <c r="C3" s="95"/>
      <c r="D3" s="96"/>
    </row>
    <row r="4" spans="1:8" s="98" customFormat="1" ht="53.4" thickBot="1" x14ac:dyDescent="0.3">
      <c r="A4" s="87" t="s">
        <v>226</v>
      </c>
      <c r="B4" s="88" t="s">
        <v>235</v>
      </c>
      <c r="C4" s="88" t="s">
        <v>228</v>
      </c>
      <c r="D4" s="88" t="s">
        <v>218</v>
      </c>
    </row>
    <row r="5" spans="1:8" x14ac:dyDescent="0.25">
      <c r="A5" s="89" t="s">
        <v>3</v>
      </c>
      <c r="B5" s="90">
        <v>25</v>
      </c>
      <c r="C5" s="90">
        <v>95</v>
      </c>
      <c r="D5" s="99">
        <f>IF(C5&gt; 60, 30,C5*0.5)</f>
        <v>30</v>
      </c>
    </row>
    <row r="6" spans="1:8" x14ac:dyDescent="0.25">
      <c r="A6" s="89" t="s">
        <v>4</v>
      </c>
      <c r="B6" s="90">
        <v>34</v>
      </c>
      <c r="C6" s="90">
        <v>125</v>
      </c>
      <c r="D6" s="99">
        <f t="shared" ref="D6:D65" si="0">IF(C6&gt; 60, 30,C6*0.5)</f>
        <v>30</v>
      </c>
    </row>
    <row r="7" spans="1:8" x14ac:dyDescent="0.25">
      <c r="A7" s="89" t="s">
        <v>5</v>
      </c>
      <c r="B7" s="90">
        <v>32</v>
      </c>
      <c r="C7" s="90">
        <v>130</v>
      </c>
      <c r="D7" s="99">
        <f t="shared" si="0"/>
        <v>30</v>
      </c>
    </row>
    <row r="8" spans="1:8" x14ac:dyDescent="0.25">
      <c r="A8" s="89" t="s">
        <v>210</v>
      </c>
      <c r="B8" s="90">
        <v>30</v>
      </c>
      <c r="C8" s="90">
        <v>166</v>
      </c>
      <c r="D8" s="99">
        <f t="shared" si="0"/>
        <v>30</v>
      </c>
    </row>
    <row r="9" spans="1:8" x14ac:dyDescent="0.25">
      <c r="A9" s="89" t="s">
        <v>6</v>
      </c>
      <c r="B9" s="90">
        <v>24</v>
      </c>
      <c r="C9" s="90">
        <v>113</v>
      </c>
      <c r="D9" s="99">
        <f t="shared" si="0"/>
        <v>30</v>
      </c>
    </row>
    <row r="10" spans="1:8" x14ac:dyDescent="0.25">
      <c r="A10" s="89" t="s">
        <v>7</v>
      </c>
      <c r="B10" s="90">
        <v>42</v>
      </c>
      <c r="C10" s="90">
        <v>173</v>
      </c>
      <c r="D10" s="99">
        <f t="shared" si="0"/>
        <v>30</v>
      </c>
    </row>
    <row r="11" spans="1:8" x14ac:dyDescent="0.25">
      <c r="A11" s="89" t="s">
        <v>8</v>
      </c>
      <c r="B11" s="90">
        <v>28</v>
      </c>
      <c r="C11" s="90">
        <v>45</v>
      </c>
      <c r="D11" s="99">
        <f t="shared" si="0"/>
        <v>22.5</v>
      </c>
    </row>
    <row r="12" spans="1:8" x14ac:dyDescent="0.25">
      <c r="A12" s="89" t="s">
        <v>9</v>
      </c>
      <c r="B12" s="90">
        <v>43</v>
      </c>
      <c r="C12" s="90">
        <v>299</v>
      </c>
      <c r="D12" s="99">
        <f t="shared" si="0"/>
        <v>30</v>
      </c>
    </row>
    <row r="13" spans="1:8" x14ac:dyDescent="0.25">
      <c r="A13" s="89" t="s">
        <v>10</v>
      </c>
      <c r="B13" s="90">
        <v>29</v>
      </c>
      <c r="C13" s="90">
        <v>113</v>
      </c>
      <c r="D13" s="99">
        <f t="shared" si="0"/>
        <v>30</v>
      </c>
    </row>
    <row r="14" spans="1:8" x14ac:dyDescent="0.25">
      <c r="A14" s="89" t="s">
        <v>11</v>
      </c>
      <c r="B14" s="90">
        <v>20</v>
      </c>
      <c r="C14" s="90">
        <v>59</v>
      </c>
      <c r="D14" s="99">
        <f t="shared" si="0"/>
        <v>29.5</v>
      </c>
    </row>
    <row r="15" spans="1:8" x14ac:dyDescent="0.25">
      <c r="A15" s="89" t="s">
        <v>12</v>
      </c>
      <c r="B15" s="90">
        <v>25</v>
      </c>
      <c r="C15" s="90">
        <v>72</v>
      </c>
      <c r="D15" s="99">
        <f t="shared" si="0"/>
        <v>30</v>
      </c>
    </row>
    <row r="16" spans="1:8" x14ac:dyDescent="0.25">
      <c r="A16" s="97" t="s">
        <v>13</v>
      </c>
      <c r="D16" s="99"/>
    </row>
    <row r="17" spans="1:4" x14ac:dyDescent="0.25">
      <c r="A17" s="100" t="s">
        <v>211</v>
      </c>
      <c r="B17" s="90">
        <v>42</v>
      </c>
      <c r="C17" s="90">
        <v>158</v>
      </c>
      <c r="D17" s="99">
        <f t="shared" si="0"/>
        <v>30</v>
      </c>
    </row>
    <row r="18" spans="1:4" x14ac:dyDescent="0.25">
      <c r="A18" s="100" t="s">
        <v>14</v>
      </c>
      <c r="B18" s="90">
        <v>56</v>
      </c>
      <c r="C18" s="90">
        <v>184</v>
      </c>
      <c r="D18" s="99">
        <f t="shared" si="0"/>
        <v>30</v>
      </c>
    </row>
    <row r="19" spans="1:4" x14ac:dyDescent="0.25">
      <c r="A19" s="100" t="s">
        <v>15</v>
      </c>
      <c r="B19" s="90">
        <v>42</v>
      </c>
      <c r="C19" s="90">
        <v>158</v>
      </c>
      <c r="D19" s="99">
        <f t="shared" si="0"/>
        <v>30</v>
      </c>
    </row>
    <row r="20" spans="1:4" x14ac:dyDescent="0.25">
      <c r="A20" s="100" t="s">
        <v>16</v>
      </c>
      <c r="B20" s="90">
        <v>37</v>
      </c>
      <c r="C20" s="90">
        <v>180</v>
      </c>
      <c r="D20" s="99">
        <f t="shared" si="0"/>
        <v>30</v>
      </c>
    </row>
    <row r="21" spans="1:4" x14ac:dyDescent="0.25">
      <c r="A21" s="100" t="s">
        <v>17</v>
      </c>
      <c r="B21" s="90">
        <v>41</v>
      </c>
      <c r="C21" s="90">
        <v>165</v>
      </c>
      <c r="D21" s="99">
        <f t="shared" si="0"/>
        <v>30</v>
      </c>
    </row>
    <row r="22" spans="1:4" x14ac:dyDescent="0.25">
      <c r="A22" s="100" t="s">
        <v>18</v>
      </c>
      <c r="B22" s="90">
        <v>43</v>
      </c>
      <c r="C22" s="90">
        <v>165</v>
      </c>
      <c r="D22" s="99">
        <f t="shared" si="0"/>
        <v>30</v>
      </c>
    </row>
    <row r="23" spans="1:4" x14ac:dyDescent="0.25">
      <c r="A23" s="100" t="s">
        <v>19</v>
      </c>
      <c r="B23" s="90">
        <v>35</v>
      </c>
      <c r="C23" s="90">
        <v>135</v>
      </c>
      <c r="D23" s="99">
        <f t="shared" si="0"/>
        <v>30</v>
      </c>
    </row>
    <row r="24" spans="1:4" x14ac:dyDescent="0.25">
      <c r="A24" s="100" t="s">
        <v>20</v>
      </c>
      <c r="B24" s="90">
        <v>43</v>
      </c>
      <c r="C24" s="90">
        <v>115</v>
      </c>
      <c r="D24" s="99">
        <f t="shared" si="0"/>
        <v>30</v>
      </c>
    </row>
    <row r="25" spans="1:4" x14ac:dyDescent="0.25">
      <c r="A25" s="100" t="s">
        <v>21</v>
      </c>
      <c r="B25" s="90">
        <v>25</v>
      </c>
      <c r="C25" s="90">
        <v>93</v>
      </c>
      <c r="D25" s="99">
        <f t="shared" si="0"/>
        <v>30</v>
      </c>
    </row>
    <row r="26" spans="1:4" x14ac:dyDescent="0.25">
      <c r="A26" s="100" t="s">
        <v>22</v>
      </c>
      <c r="B26" s="90">
        <v>19</v>
      </c>
      <c r="C26" s="90">
        <v>75</v>
      </c>
      <c r="D26" s="99">
        <f t="shared" si="0"/>
        <v>30</v>
      </c>
    </row>
    <row r="27" spans="1:4" x14ac:dyDescent="0.25">
      <c r="A27" s="100" t="s">
        <v>23</v>
      </c>
      <c r="B27" s="90">
        <v>33</v>
      </c>
      <c r="C27" s="90">
        <v>102</v>
      </c>
      <c r="D27" s="99">
        <f t="shared" si="0"/>
        <v>30</v>
      </c>
    </row>
    <row r="28" spans="1:4" x14ac:dyDescent="0.25">
      <c r="A28" s="101" t="s">
        <v>24</v>
      </c>
      <c r="D28" s="99"/>
    </row>
    <row r="29" spans="1:4" x14ac:dyDescent="0.25">
      <c r="A29" s="100" t="s">
        <v>25</v>
      </c>
      <c r="B29" s="90">
        <v>47</v>
      </c>
      <c r="C29" s="90">
        <v>127</v>
      </c>
      <c r="D29" s="99">
        <f t="shared" si="0"/>
        <v>30</v>
      </c>
    </row>
    <row r="30" spans="1:4" x14ac:dyDescent="0.25">
      <c r="A30" s="100" t="s">
        <v>26</v>
      </c>
      <c r="B30" s="90">
        <v>47</v>
      </c>
      <c r="C30" s="90">
        <v>145</v>
      </c>
      <c r="D30" s="99">
        <f t="shared" si="0"/>
        <v>30</v>
      </c>
    </row>
    <row r="31" spans="1:4" x14ac:dyDescent="0.25">
      <c r="A31" s="100" t="s">
        <v>27</v>
      </c>
      <c r="B31" s="90">
        <v>44</v>
      </c>
      <c r="C31" s="90">
        <v>132</v>
      </c>
      <c r="D31" s="99">
        <f t="shared" si="0"/>
        <v>30</v>
      </c>
    </row>
    <row r="32" spans="1:4" x14ac:dyDescent="0.25">
      <c r="A32" s="100" t="s">
        <v>15</v>
      </c>
      <c r="B32" s="90">
        <v>42</v>
      </c>
      <c r="C32" s="90">
        <v>84</v>
      </c>
      <c r="D32" s="99">
        <f t="shared" si="0"/>
        <v>30</v>
      </c>
    </row>
    <row r="33" spans="1:4" x14ac:dyDescent="0.25">
      <c r="A33" s="100" t="s">
        <v>28</v>
      </c>
      <c r="B33" s="90">
        <v>43</v>
      </c>
      <c r="C33" s="90">
        <v>106</v>
      </c>
      <c r="D33" s="99">
        <f t="shared" si="0"/>
        <v>30</v>
      </c>
    </row>
    <row r="34" spans="1:4" x14ac:dyDescent="0.25">
      <c r="A34" s="100" t="s">
        <v>29</v>
      </c>
      <c r="B34" s="90">
        <v>18</v>
      </c>
      <c r="C34" s="90">
        <v>115</v>
      </c>
      <c r="D34" s="99">
        <f t="shared" si="0"/>
        <v>30</v>
      </c>
    </row>
    <row r="35" spans="1:4" x14ac:dyDescent="0.25">
      <c r="A35" s="100" t="s">
        <v>30</v>
      </c>
      <c r="B35" s="90">
        <v>31</v>
      </c>
      <c r="C35" s="90">
        <v>174</v>
      </c>
      <c r="D35" s="99">
        <f t="shared" si="0"/>
        <v>30</v>
      </c>
    </row>
    <row r="36" spans="1:4" x14ac:dyDescent="0.25">
      <c r="A36" s="100" t="s">
        <v>31</v>
      </c>
      <c r="B36" s="90">
        <v>39</v>
      </c>
      <c r="C36" s="90">
        <v>98</v>
      </c>
      <c r="D36" s="99">
        <f t="shared" si="0"/>
        <v>30</v>
      </c>
    </row>
    <row r="37" spans="1:4" x14ac:dyDescent="0.25">
      <c r="A37" s="89" t="s">
        <v>32</v>
      </c>
      <c r="B37" s="90">
        <v>36</v>
      </c>
      <c r="C37" s="90">
        <v>187</v>
      </c>
      <c r="D37" s="99">
        <f t="shared" si="0"/>
        <v>30</v>
      </c>
    </row>
    <row r="38" spans="1:4" x14ac:dyDescent="0.25">
      <c r="A38" s="97" t="s">
        <v>33</v>
      </c>
      <c r="D38" s="99"/>
    </row>
    <row r="39" spans="1:4" x14ac:dyDescent="0.25">
      <c r="A39" s="100" t="s">
        <v>34</v>
      </c>
      <c r="B39" s="90">
        <v>29</v>
      </c>
      <c r="C39" s="90">
        <v>105</v>
      </c>
      <c r="D39" s="99">
        <f t="shared" si="0"/>
        <v>30</v>
      </c>
    </row>
    <row r="40" spans="1:4" x14ac:dyDescent="0.25">
      <c r="A40" s="100" t="s">
        <v>35</v>
      </c>
      <c r="B40" s="90">
        <v>61</v>
      </c>
      <c r="C40" s="90">
        <v>145</v>
      </c>
      <c r="D40" s="99">
        <f t="shared" si="0"/>
        <v>30</v>
      </c>
    </row>
    <row r="41" spans="1:4" x14ac:dyDescent="0.25">
      <c r="A41" s="100" t="s">
        <v>258</v>
      </c>
      <c r="B41" s="90">
        <v>33</v>
      </c>
      <c r="C41" s="90">
        <v>113</v>
      </c>
      <c r="D41" s="99">
        <f t="shared" ref="D41" si="1">IF(C41&gt; 60, 30,C41*0.5)</f>
        <v>30</v>
      </c>
    </row>
    <row r="42" spans="1:4" x14ac:dyDescent="0.25">
      <c r="A42" s="100" t="s">
        <v>36</v>
      </c>
      <c r="B42" s="90">
        <v>38</v>
      </c>
      <c r="C42" s="90">
        <v>142</v>
      </c>
      <c r="D42" s="99">
        <f t="shared" si="0"/>
        <v>30</v>
      </c>
    </row>
    <row r="43" spans="1:4" x14ac:dyDescent="0.25">
      <c r="A43" s="100" t="s">
        <v>37</v>
      </c>
      <c r="B43" s="90">
        <v>41</v>
      </c>
      <c r="C43" s="90">
        <v>128</v>
      </c>
      <c r="D43" s="99">
        <f t="shared" si="0"/>
        <v>30</v>
      </c>
    </row>
    <row r="44" spans="1:4" x14ac:dyDescent="0.25">
      <c r="A44" s="100" t="s">
        <v>15</v>
      </c>
      <c r="B44" s="90">
        <v>41</v>
      </c>
      <c r="C44" s="90">
        <v>78</v>
      </c>
      <c r="D44" s="99">
        <f t="shared" si="0"/>
        <v>30</v>
      </c>
    </row>
    <row r="45" spans="1:4" x14ac:dyDescent="0.25">
      <c r="A45" s="89" t="s">
        <v>38</v>
      </c>
      <c r="B45" s="90">
        <v>39</v>
      </c>
      <c r="C45" s="90">
        <v>93</v>
      </c>
      <c r="D45" s="99">
        <f t="shared" si="0"/>
        <v>30</v>
      </c>
    </row>
    <row r="46" spans="1:4" x14ac:dyDescent="0.25">
      <c r="A46" s="89" t="s">
        <v>39</v>
      </c>
      <c r="B46" s="90">
        <v>42</v>
      </c>
      <c r="C46" s="90">
        <v>146</v>
      </c>
      <c r="D46" s="99">
        <f t="shared" si="0"/>
        <v>30</v>
      </c>
    </row>
    <row r="47" spans="1:4" x14ac:dyDescent="0.25">
      <c r="A47" s="89" t="s">
        <v>40</v>
      </c>
      <c r="B47" s="90">
        <v>48</v>
      </c>
      <c r="C47" s="90">
        <v>143</v>
      </c>
      <c r="D47" s="99">
        <f t="shared" si="0"/>
        <v>30</v>
      </c>
    </row>
    <row r="48" spans="1:4" x14ac:dyDescent="0.25">
      <c r="A48" s="100" t="s">
        <v>41</v>
      </c>
      <c r="B48" s="90">
        <v>37</v>
      </c>
      <c r="C48" s="90">
        <v>147</v>
      </c>
      <c r="D48" s="99">
        <f t="shared" si="0"/>
        <v>30</v>
      </c>
    </row>
    <row r="49" spans="1:4" x14ac:dyDescent="0.25">
      <c r="A49" s="100" t="s">
        <v>42</v>
      </c>
      <c r="B49" s="90">
        <v>54</v>
      </c>
      <c r="C49" s="90">
        <v>305</v>
      </c>
      <c r="D49" s="99">
        <f t="shared" si="0"/>
        <v>30</v>
      </c>
    </row>
    <row r="50" spans="1:4" x14ac:dyDescent="0.25">
      <c r="A50" s="100" t="s">
        <v>43</v>
      </c>
      <c r="B50" s="90">
        <v>36</v>
      </c>
      <c r="C50" s="90">
        <v>97</v>
      </c>
      <c r="D50" s="99">
        <f t="shared" si="0"/>
        <v>30</v>
      </c>
    </row>
    <row r="51" spans="1:4" x14ac:dyDescent="0.25">
      <c r="A51" s="100" t="s">
        <v>44</v>
      </c>
      <c r="B51" s="90">
        <v>36</v>
      </c>
      <c r="C51" s="90">
        <v>119</v>
      </c>
      <c r="D51" s="99">
        <f t="shared" si="0"/>
        <v>30</v>
      </c>
    </row>
    <row r="52" spans="1:4" x14ac:dyDescent="0.25">
      <c r="A52" s="100" t="s">
        <v>45</v>
      </c>
      <c r="B52" s="90">
        <v>41</v>
      </c>
      <c r="C52" s="90">
        <v>91</v>
      </c>
      <c r="D52" s="99">
        <f t="shared" si="0"/>
        <v>30</v>
      </c>
    </row>
    <row r="53" spans="1:4" x14ac:dyDescent="0.25">
      <c r="A53" s="100" t="s">
        <v>46</v>
      </c>
      <c r="B53" s="90">
        <v>24</v>
      </c>
      <c r="C53" s="90">
        <v>85</v>
      </c>
      <c r="D53" s="99">
        <f t="shared" si="0"/>
        <v>30</v>
      </c>
    </row>
    <row r="54" spans="1:4" x14ac:dyDescent="0.25">
      <c r="A54" s="100" t="s">
        <v>47</v>
      </c>
      <c r="B54" s="90">
        <v>28</v>
      </c>
      <c r="C54" s="90">
        <v>69</v>
      </c>
      <c r="D54" s="99">
        <f t="shared" si="0"/>
        <v>30</v>
      </c>
    </row>
    <row r="55" spans="1:4" x14ac:dyDescent="0.25">
      <c r="A55" s="100" t="s">
        <v>48</v>
      </c>
      <c r="B55" s="90">
        <v>41</v>
      </c>
      <c r="C55" s="90">
        <v>136</v>
      </c>
      <c r="D55" s="99">
        <f t="shared" si="0"/>
        <v>30</v>
      </c>
    </row>
    <row r="56" spans="1:4" x14ac:dyDescent="0.25">
      <c r="A56" s="101" t="s">
        <v>49</v>
      </c>
      <c r="D56" s="99"/>
    </row>
    <row r="57" spans="1:4" x14ac:dyDescent="0.25">
      <c r="A57" s="100" t="s">
        <v>212</v>
      </c>
      <c r="B57" s="90">
        <v>44</v>
      </c>
      <c r="C57" s="90">
        <v>115</v>
      </c>
      <c r="D57" s="99">
        <f t="shared" si="0"/>
        <v>30</v>
      </c>
    </row>
    <row r="58" spans="1:4" x14ac:dyDescent="0.25">
      <c r="A58" s="100" t="s">
        <v>213</v>
      </c>
      <c r="B58" s="90">
        <v>38</v>
      </c>
      <c r="C58" s="90">
        <v>101</v>
      </c>
      <c r="D58" s="99">
        <f t="shared" si="0"/>
        <v>30</v>
      </c>
    </row>
    <row r="59" spans="1:4" x14ac:dyDescent="0.25">
      <c r="A59" s="102" t="s">
        <v>217</v>
      </c>
      <c r="B59" s="90">
        <v>48</v>
      </c>
      <c r="C59" s="90">
        <v>152</v>
      </c>
      <c r="D59" s="99">
        <f t="shared" si="0"/>
        <v>30</v>
      </c>
    </row>
    <row r="60" spans="1:4" x14ac:dyDescent="0.25">
      <c r="A60" s="100" t="s">
        <v>50</v>
      </c>
      <c r="B60" s="90">
        <v>42</v>
      </c>
      <c r="C60" s="90">
        <v>96</v>
      </c>
      <c r="D60" s="99">
        <f t="shared" si="0"/>
        <v>30</v>
      </c>
    </row>
    <row r="61" spans="1:4" x14ac:dyDescent="0.25">
      <c r="A61" s="100" t="s">
        <v>15</v>
      </c>
      <c r="B61" s="90">
        <v>36</v>
      </c>
      <c r="C61" s="90">
        <v>115</v>
      </c>
      <c r="D61" s="99">
        <f t="shared" si="0"/>
        <v>30</v>
      </c>
    </row>
    <row r="62" spans="1:4" x14ac:dyDescent="0.25">
      <c r="A62" s="100" t="s">
        <v>51</v>
      </c>
      <c r="B62" s="90">
        <v>43</v>
      </c>
      <c r="C62" s="90">
        <v>183</v>
      </c>
      <c r="D62" s="99">
        <f t="shared" si="0"/>
        <v>30</v>
      </c>
    </row>
    <row r="63" spans="1:4" x14ac:dyDescent="0.25">
      <c r="A63" s="100" t="s">
        <v>52</v>
      </c>
      <c r="B63" s="90">
        <v>25</v>
      </c>
      <c r="C63" s="90">
        <v>125</v>
      </c>
      <c r="D63" s="99">
        <f t="shared" si="0"/>
        <v>30</v>
      </c>
    </row>
    <row r="64" spans="1:4" x14ac:dyDescent="0.25">
      <c r="A64" s="100" t="s">
        <v>53</v>
      </c>
      <c r="B64" s="90">
        <v>29</v>
      </c>
      <c r="C64" s="90">
        <v>88</v>
      </c>
      <c r="D64" s="99">
        <f t="shared" si="0"/>
        <v>30</v>
      </c>
    </row>
    <row r="65" spans="1:4" x14ac:dyDescent="0.25">
      <c r="A65" s="100" t="s">
        <v>54</v>
      </c>
      <c r="B65" s="90">
        <v>38</v>
      </c>
      <c r="C65" s="90">
        <v>148</v>
      </c>
      <c r="D65" s="99">
        <f t="shared" si="0"/>
        <v>30</v>
      </c>
    </row>
    <row r="66" spans="1:4" x14ac:dyDescent="0.25">
      <c r="A66" s="101" t="s">
        <v>55</v>
      </c>
      <c r="D66" s="99"/>
    </row>
    <row r="67" spans="1:4" x14ac:dyDescent="0.25">
      <c r="A67" s="100" t="s">
        <v>56</v>
      </c>
      <c r="B67" s="90">
        <v>38</v>
      </c>
      <c r="C67" s="90">
        <v>132</v>
      </c>
      <c r="D67" s="99">
        <f t="shared" ref="D67:D130" si="2">IF(C67&gt; 60, 30,C67*0.5)</f>
        <v>30</v>
      </c>
    </row>
    <row r="68" spans="1:4" x14ac:dyDescent="0.25">
      <c r="A68" s="100" t="s">
        <v>15</v>
      </c>
      <c r="B68" s="90">
        <v>30</v>
      </c>
      <c r="C68" s="90">
        <v>135</v>
      </c>
      <c r="D68" s="99">
        <f t="shared" si="2"/>
        <v>30</v>
      </c>
    </row>
    <row r="69" spans="1:4" x14ac:dyDescent="0.25">
      <c r="A69" s="100" t="s">
        <v>57</v>
      </c>
      <c r="B69" s="90">
        <v>28</v>
      </c>
      <c r="C69" s="90">
        <v>90</v>
      </c>
      <c r="D69" s="99">
        <f t="shared" si="2"/>
        <v>30</v>
      </c>
    </row>
    <row r="70" spans="1:4" x14ac:dyDescent="0.25">
      <c r="A70" s="100" t="s">
        <v>58</v>
      </c>
      <c r="B70" s="90">
        <v>38</v>
      </c>
      <c r="C70" s="90">
        <v>118</v>
      </c>
      <c r="D70" s="99">
        <f t="shared" si="2"/>
        <v>30</v>
      </c>
    </row>
    <row r="71" spans="1:4" x14ac:dyDescent="0.25">
      <c r="A71" s="100" t="s">
        <v>59</v>
      </c>
      <c r="B71" s="90">
        <v>20</v>
      </c>
      <c r="C71" s="90">
        <v>86</v>
      </c>
      <c r="D71" s="99">
        <f t="shared" si="2"/>
        <v>30</v>
      </c>
    </row>
    <row r="72" spans="1:4" x14ac:dyDescent="0.25">
      <c r="A72" s="100" t="s">
        <v>60</v>
      </c>
      <c r="B72" s="90">
        <v>48</v>
      </c>
      <c r="C72" s="90">
        <v>130</v>
      </c>
      <c r="D72" s="99">
        <f t="shared" si="2"/>
        <v>30</v>
      </c>
    </row>
    <row r="73" spans="1:4" x14ac:dyDescent="0.25">
      <c r="A73" s="100" t="s">
        <v>61</v>
      </c>
      <c r="B73" s="90">
        <v>40</v>
      </c>
      <c r="C73" s="90">
        <v>101</v>
      </c>
      <c r="D73" s="99">
        <f t="shared" si="2"/>
        <v>30</v>
      </c>
    </row>
    <row r="74" spans="1:4" x14ac:dyDescent="0.25">
      <c r="A74" s="101" t="s">
        <v>62</v>
      </c>
      <c r="D74" s="99"/>
    </row>
    <row r="75" spans="1:4" x14ac:dyDescent="0.25">
      <c r="A75" s="100" t="s">
        <v>261</v>
      </c>
      <c r="B75" s="90">
        <v>35</v>
      </c>
      <c r="C75" s="90">
        <v>155</v>
      </c>
      <c r="D75" s="99">
        <f t="shared" ref="D75" si="3">IF(C75&gt; 60, 30,C75*0.5)</f>
        <v>30</v>
      </c>
    </row>
    <row r="76" spans="1:4" x14ac:dyDescent="0.25">
      <c r="A76" s="100" t="s">
        <v>63</v>
      </c>
      <c r="B76" s="90">
        <v>26</v>
      </c>
      <c r="C76" s="90">
        <v>85</v>
      </c>
      <c r="D76" s="99">
        <f t="shared" si="2"/>
        <v>30</v>
      </c>
    </row>
    <row r="77" spans="1:4" x14ac:dyDescent="0.25">
      <c r="A77" s="100" t="s">
        <v>64</v>
      </c>
      <c r="B77" s="90">
        <v>29</v>
      </c>
      <c r="C77" s="90">
        <v>145</v>
      </c>
      <c r="D77" s="99">
        <f t="shared" si="2"/>
        <v>30</v>
      </c>
    </row>
    <row r="78" spans="1:4" x14ac:dyDescent="0.25">
      <c r="A78" s="100" t="s">
        <v>65</v>
      </c>
      <c r="B78" s="90">
        <v>41</v>
      </c>
      <c r="C78" s="90">
        <v>146</v>
      </c>
      <c r="D78" s="99">
        <f t="shared" si="2"/>
        <v>30</v>
      </c>
    </row>
    <row r="79" spans="1:4" x14ac:dyDescent="0.25">
      <c r="A79" s="100" t="s">
        <v>66</v>
      </c>
      <c r="B79" s="90">
        <v>31</v>
      </c>
      <c r="C79" s="90">
        <v>185</v>
      </c>
      <c r="D79" s="99">
        <f t="shared" si="2"/>
        <v>30</v>
      </c>
    </row>
    <row r="80" spans="1:4" x14ac:dyDescent="0.25">
      <c r="A80" s="100" t="s">
        <v>15</v>
      </c>
      <c r="B80" s="90">
        <v>26</v>
      </c>
      <c r="C80" s="90">
        <v>85</v>
      </c>
      <c r="D80" s="99">
        <f t="shared" si="2"/>
        <v>30</v>
      </c>
    </row>
    <row r="81" spans="1:4" x14ac:dyDescent="0.25">
      <c r="A81" s="100" t="s">
        <v>67</v>
      </c>
      <c r="B81" s="90">
        <v>30</v>
      </c>
      <c r="C81" s="90">
        <v>134</v>
      </c>
      <c r="D81" s="99">
        <f t="shared" si="2"/>
        <v>30</v>
      </c>
    </row>
    <row r="82" spans="1:4" x14ac:dyDescent="0.25">
      <c r="A82" s="100" t="s">
        <v>68</v>
      </c>
      <c r="B82" s="90">
        <v>27</v>
      </c>
      <c r="C82" s="90">
        <v>196</v>
      </c>
      <c r="D82" s="99">
        <f t="shared" si="2"/>
        <v>30</v>
      </c>
    </row>
    <row r="83" spans="1:4" x14ac:dyDescent="0.25">
      <c r="A83" s="100" t="s">
        <v>69</v>
      </c>
      <c r="B83" s="90">
        <v>36</v>
      </c>
      <c r="C83" s="90">
        <v>92</v>
      </c>
      <c r="D83" s="99">
        <f t="shared" si="2"/>
        <v>30</v>
      </c>
    </row>
    <row r="84" spans="1:4" x14ac:dyDescent="0.25">
      <c r="A84" s="100" t="s">
        <v>70</v>
      </c>
      <c r="B84" s="90">
        <v>39</v>
      </c>
      <c r="C84" s="90">
        <v>108</v>
      </c>
      <c r="D84" s="99">
        <f t="shared" si="2"/>
        <v>30</v>
      </c>
    </row>
    <row r="85" spans="1:4" x14ac:dyDescent="0.25">
      <c r="A85" s="100" t="s">
        <v>71</v>
      </c>
      <c r="B85" s="90">
        <v>55</v>
      </c>
      <c r="C85" s="90">
        <v>190</v>
      </c>
      <c r="D85" s="99">
        <f t="shared" si="2"/>
        <v>30</v>
      </c>
    </row>
    <row r="86" spans="1:4" x14ac:dyDescent="0.25">
      <c r="A86" s="101" t="s">
        <v>72</v>
      </c>
      <c r="D86" s="99"/>
    </row>
    <row r="87" spans="1:4" x14ac:dyDescent="0.25">
      <c r="A87" s="100" t="s">
        <v>73</v>
      </c>
      <c r="B87" s="90">
        <v>37</v>
      </c>
      <c r="C87" s="90">
        <v>158</v>
      </c>
      <c r="D87" s="99">
        <f t="shared" si="2"/>
        <v>30</v>
      </c>
    </row>
    <row r="88" spans="1:4" x14ac:dyDescent="0.25">
      <c r="A88" s="100" t="s">
        <v>74</v>
      </c>
      <c r="B88" s="90">
        <v>33</v>
      </c>
      <c r="C88" s="90">
        <v>135</v>
      </c>
      <c r="D88" s="99">
        <f t="shared" si="2"/>
        <v>30</v>
      </c>
    </row>
    <row r="89" spans="1:4" x14ac:dyDescent="0.25">
      <c r="A89" s="100" t="s">
        <v>15</v>
      </c>
      <c r="B89" s="90">
        <v>33</v>
      </c>
      <c r="C89" s="90">
        <v>135</v>
      </c>
      <c r="D89" s="99">
        <f t="shared" si="2"/>
        <v>30</v>
      </c>
    </row>
    <row r="90" spans="1:4" x14ac:dyDescent="0.25">
      <c r="A90" s="100" t="s">
        <v>75</v>
      </c>
      <c r="B90" s="90">
        <v>47</v>
      </c>
      <c r="C90" s="90">
        <v>138</v>
      </c>
      <c r="D90" s="99">
        <f t="shared" si="2"/>
        <v>30</v>
      </c>
    </row>
    <row r="91" spans="1:4" x14ac:dyDescent="0.25">
      <c r="A91" s="101" t="s">
        <v>76</v>
      </c>
      <c r="D91" s="99"/>
    </row>
    <row r="92" spans="1:4" x14ac:dyDescent="0.25">
      <c r="A92" s="100" t="s">
        <v>77</v>
      </c>
      <c r="B92" s="90">
        <v>55</v>
      </c>
      <c r="C92" s="90">
        <v>233</v>
      </c>
      <c r="D92" s="99">
        <f t="shared" si="2"/>
        <v>30</v>
      </c>
    </row>
    <row r="93" spans="1:4" x14ac:dyDescent="0.25">
      <c r="A93" s="100" t="s">
        <v>15</v>
      </c>
      <c r="B93" s="90">
        <v>43</v>
      </c>
      <c r="C93" s="90">
        <v>190</v>
      </c>
      <c r="D93" s="99">
        <f t="shared" si="2"/>
        <v>30</v>
      </c>
    </row>
    <row r="94" spans="1:4" x14ac:dyDescent="0.25">
      <c r="A94" s="100" t="s">
        <v>78</v>
      </c>
      <c r="B94" s="90">
        <v>20</v>
      </c>
      <c r="C94" s="90">
        <v>95</v>
      </c>
      <c r="D94" s="99">
        <f t="shared" si="2"/>
        <v>30</v>
      </c>
    </row>
    <row r="95" spans="1:4" x14ac:dyDescent="0.25">
      <c r="A95" s="100" t="s">
        <v>79</v>
      </c>
      <c r="B95" s="90">
        <v>38</v>
      </c>
      <c r="C95" s="90">
        <v>126</v>
      </c>
      <c r="D95" s="99">
        <f t="shared" si="2"/>
        <v>30</v>
      </c>
    </row>
    <row r="96" spans="1:4" x14ac:dyDescent="0.25">
      <c r="A96" s="100" t="s">
        <v>80</v>
      </c>
      <c r="B96" s="90">
        <v>31</v>
      </c>
      <c r="C96" s="90">
        <v>94</v>
      </c>
      <c r="D96" s="99">
        <f t="shared" si="2"/>
        <v>30</v>
      </c>
    </row>
    <row r="97" spans="1:4" x14ac:dyDescent="0.25">
      <c r="A97" s="100" t="s">
        <v>81</v>
      </c>
      <c r="B97" s="90">
        <v>41</v>
      </c>
      <c r="C97" s="90">
        <v>180</v>
      </c>
      <c r="D97" s="99">
        <f t="shared" si="2"/>
        <v>30</v>
      </c>
    </row>
    <row r="98" spans="1:4" x14ac:dyDescent="0.25">
      <c r="A98" s="101" t="s">
        <v>82</v>
      </c>
      <c r="D98" s="99"/>
    </row>
    <row r="99" spans="1:4" x14ac:dyDescent="0.25">
      <c r="A99" s="100" t="s">
        <v>83</v>
      </c>
      <c r="B99" s="90">
        <v>39</v>
      </c>
      <c r="C99" s="90">
        <v>142</v>
      </c>
      <c r="D99" s="99">
        <f t="shared" si="2"/>
        <v>30</v>
      </c>
    </row>
    <row r="100" spans="1:4" x14ac:dyDescent="0.25">
      <c r="A100" s="100" t="s">
        <v>84</v>
      </c>
      <c r="B100" s="90">
        <v>42</v>
      </c>
      <c r="C100" s="90">
        <v>161</v>
      </c>
      <c r="D100" s="99">
        <f t="shared" si="2"/>
        <v>30</v>
      </c>
    </row>
    <row r="101" spans="1:4" x14ac:dyDescent="0.25">
      <c r="A101" s="100" t="s">
        <v>85</v>
      </c>
      <c r="B101" s="90">
        <v>41</v>
      </c>
      <c r="C101" s="90">
        <v>140</v>
      </c>
      <c r="D101" s="99">
        <f t="shared" si="2"/>
        <v>30</v>
      </c>
    </row>
    <row r="102" spans="1:4" x14ac:dyDescent="0.25">
      <c r="A102" s="100" t="s">
        <v>15</v>
      </c>
      <c r="B102" s="103">
        <v>39</v>
      </c>
      <c r="C102" s="90">
        <v>134</v>
      </c>
      <c r="D102" s="99">
        <f t="shared" si="2"/>
        <v>30</v>
      </c>
    </row>
    <row r="103" spans="1:4" x14ac:dyDescent="0.25">
      <c r="A103" s="100" t="s">
        <v>86</v>
      </c>
      <c r="B103" s="90">
        <v>25</v>
      </c>
      <c r="C103" s="90">
        <v>105</v>
      </c>
      <c r="D103" s="99">
        <f t="shared" si="2"/>
        <v>30</v>
      </c>
    </row>
    <row r="104" spans="1:4" x14ac:dyDescent="0.25">
      <c r="A104" s="100" t="s">
        <v>87</v>
      </c>
      <c r="B104" s="90">
        <v>37</v>
      </c>
      <c r="C104" s="90">
        <v>111</v>
      </c>
      <c r="D104" s="99">
        <f t="shared" si="2"/>
        <v>30</v>
      </c>
    </row>
    <row r="105" spans="1:4" x14ac:dyDescent="0.25">
      <c r="A105" s="100" t="s">
        <v>88</v>
      </c>
      <c r="B105" s="90">
        <v>46</v>
      </c>
      <c r="C105" s="90">
        <v>149</v>
      </c>
      <c r="D105" s="99">
        <f t="shared" si="2"/>
        <v>30</v>
      </c>
    </row>
    <row r="106" spans="1:4" x14ac:dyDescent="0.25">
      <c r="A106" s="100" t="s">
        <v>89</v>
      </c>
      <c r="B106" s="90">
        <v>35</v>
      </c>
      <c r="C106" s="90">
        <v>223</v>
      </c>
      <c r="D106" s="99">
        <f t="shared" si="2"/>
        <v>30</v>
      </c>
    </row>
    <row r="107" spans="1:4" x14ac:dyDescent="0.25">
      <c r="A107" s="100" t="s">
        <v>90</v>
      </c>
      <c r="B107" s="90">
        <v>22</v>
      </c>
      <c r="C107" s="90">
        <v>74</v>
      </c>
      <c r="D107" s="99">
        <f t="shared" si="2"/>
        <v>30</v>
      </c>
    </row>
    <row r="108" spans="1:4" x14ac:dyDescent="0.25">
      <c r="A108" s="100" t="s">
        <v>91</v>
      </c>
      <c r="B108" s="90">
        <v>38</v>
      </c>
      <c r="C108" s="90">
        <v>115</v>
      </c>
      <c r="D108" s="99">
        <f t="shared" si="2"/>
        <v>30</v>
      </c>
    </row>
    <row r="109" spans="1:4" x14ac:dyDescent="0.25">
      <c r="A109" s="100" t="s">
        <v>92</v>
      </c>
      <c r="B109" s="90">
        <v>41</v>
      </c>
      <c r="C109" s="90">
        <v>200</v>
      </c>
      <c r="D109" s="99">
        <f t="shared" si="2"/>
        <v>30</v>
      </c>
    </row>
    <row r="110" spans="1:4" x14ac:dyDescent="0.25">
      <c r="A110" s="100" t="s">
        <v>93</v>
      </c>
      <c r="B110" s="90">
        <v>58</v>
      </c>
      <c r="C110" s="90">
        <v>190</v>
      </c>
      <c r="D110" s="99">
        <f t="shared" si="2"/>
        <v>30</v>
      </c>
    </row>
    <row r="111" spans="1:4" x14ac:dyDescent="0.25">
      <c r="A111" s="100" t="s">
        <v>198</v>
      </c>
      <c r="B111" s="90">
        <v>23</v>
      </c>
      <c r="C111" s="90">
        <v>92</v>
      </c>
      <c r="D111" s="99">
        <f t="shared" si="2"/>
        <v>30</v>
      </c>
    </row>
    <row r="112" spans="1:4" x14ac:dyDescent="0.25">
      <c r="A112" s="100" t="s">
        <v>94</v>
      </c>
      <c r="B112" s="90">
        <v>48</v>
      </c>
      <c r="C112" s="90">
        <v>112</v>
      </c>
      <c r="D112" s="99">
        <f t="shared" si="2"/>
        <v>30</v>
      </c>
    </row>
    <row r="113" spans="1:4" x14ac:dyDescent="0.25">
      <c r="A113" s="100" t="s">
        <v>200</v>
      </c>
      <c r="B113" s="90">
        <v>19</v>
      </c>
      <c r="C113" s="90">
        <v>57</v>
      </c>
      <c r="D113" s="99">
        <f t="shared" si="2"/>
        <v>28.5</v>
      </c>
    </row>
    <row r="114" spans="1:4" x14ac:dyDescent="0.25">
      <c r="A114" s="100" t="s">
        <v>95</v>
      </c>
      <c r="B114" s="90">
        <v>29</v>
      </c>
      <c r="C114" s="90">
        <v>107</v>
      </c>
      <c r="D114" s="99">
        <f t="shared" si="2"/>
        <v>30</v>
      </c>
    </row>
    <row r="115" spans="1:4" x14ac:dyDescent="0.25">
      <c r="A115" s="100" t="s">
        <v>96</v>
      </c>
      <c r="B115" s="90">
        <v>38</v>
      </c>
      <c r="C115" s="90">
        <v>228</v>
      </c>
      <c r="D115" s="99">
        <f t="shared" si="2"/>
        <v>30</v>
      </c>
    </row>
    <row r="116" spans="1:4" x14ac:dyDescent="0.25">
      <c r="A116" s="100" t="s">
        <v>97</v>
      </c>
      <c r="B116" s="90">
        <v>35</v>
      </c>
      <c r="C116" s="90">
        <v>185</v>
      </c>
      <c r="D116" s="99">
        <f t="shared" si="2"/>
        <v>30</v>
      </c>
    </row>
    <row r="117" spans="1:4" x14ac:dyDescent="0.25">
      <c r="A117" s="100" t="s">
        <v>98</v>
      </c>
      <c r="B117" s="90">
        <v>27</v>
      </c>
      <c r="C117" s="90">
        <v>96</v>
      </c>
      <c r="D117" s="99">
        <f t="shared" si="2"/>
        <v>30</v>
      </c>
    </row>
    <row r="118" spans="1:4" x14ac:dyDescent="0.25">
      <c r="A118" s="100" t="s">
        <v>99</v>
      </c>
      <c r="B118" s="90">
        <v>20</v>
      </c>
      <c r="C118" s="90">
        <v>103</v>
      </c>
      <c r="D118" s="99">
        <f t="shared" si="2"/>
        <v>30</v>
      </c>
    </row>
    <row r="119" spans="1:4" x14ac:dyDescent="0.25">
      <c r="A119" s="100" t="s">
        <v>100</v>
      </c>
      <c r="B119" s="90">
        <v>29</v>
      </c>
      <c r="C119" s="90">
        <v>76</v>
      </c>
      <c r="D119" s="99">
        <f t="shared" si="2"/>
        <v>30</v>
      </c>
    </row>
    <row r="120" spans="1:4" x14ac:dyDescent="0.25">
      <c r="A120" s="100" t="s">
        <v>101</v>
      </c>
      <c r="B120" s="90">
        <v>49</v>
      </c>
      <c r="C120" s="90">
        <v>123</v>
      </c>
      <c r="D120" s="99">
        <f t="shared" si="2"/>
        <v>30</v>
      </c>
    </row>
    <row r="121" spans="1:4" x14ac:dyDescent="0.25">
      <c r="A121" s="100" t="s">
        <v>102</v>
      </c>
      <c r="B121" s="90">
        <v>52</v>
      </c>
      <c r="C121" s="90">
        <v>135</v>
      </c>
      <c r="D121" s="99">
        <f t="shared" si="2"/>
        <v>30</v>
      </c>
    </row>
    <row r="122" spans="1:4" x14ac:dyDescent="0.25">
      <c r="A122" s="100" t="s">
        <v>103</v>
      </c>
      <c r="B122" s="90">
        <v>44</v>
      </c>
      <c r="C122" s="90">
        <v>180</v>
      </c>
      <c r="D122" s="99">
        <f t="shared" si="2"/>
        <v>30</v>
      </c>
    </row>
    <row r="123" spans="1:4" x14ac:dyDescent="0.25">
      <c r="A123" s="100" t="s">
        <v>104</v>
      </c>
      <c r="B123" s="90">
        <v>21</v>
      </c>
      <c r="C123" s="90">
        <v>109</v>
      </c>
      <c r="D123" s="99">
        <f t="shared" si="2"/>
        <v>30</v>
      </c>
    </row>
    <row r="124" spans="1:4" x14ac:dyDescent="0.25">
      <c r="A124" s="100" t="s">
        <v>105</v>
      </c>
      <c r="B124" s="90">
        <v>39</v>
      </c>
      <c r="C124" s="90">
        <v>130</v>
      </c>
      <c r="D124" s="99">
        <f t="shared" si="2"/>
        <v>30</v>
      </c>
    </row>
    <row r="125" spans="1:4" x14ac:dyDescent="0.25">
      <c r="A125" s="100" t="s">
        <v>106</v>
      </c>
      <c r="B125" s="90">
        <v>28</v>
      </c>
      <c r="C125" s="90">
        <v>87</v>
      </c>
      <c r="D125" s="99">
        <f t="shared" si="2"/>
        <v>30</v>
      </c>
    </row>
    <row r="126" spans="1:4" x14ac:dyDescent="0.25">
      <c r="A126" s="100" t="s">
        <v>107</v>
      </c>
      <c r="B126" s="90">
        <v>39</v>
      </c>
      <c r="C126" s="90">
        <v>123</v>
      </c>
      <c r="D126" s="99">
        <f t="shared" si="2"/>
        <v>30</v>
      </c>
    </row>
    <row r="127" spans="1:4" x14ac:dyDescent="0.25">
      <c r="A127" s="100" t="s">
        <v>108</v>
      </c>
      <c r="B127" s="90">
        <v>28</v>
      </c>
      <c r="C127" s="90">
        <v>88</v>
      </c>
      <c r="D127" s="99">
        <f t="shared" si="2"/>
        <v>30</v>
      </c>
    </row>
    <row r="128" spans="1:4" x14ac:dyDescent="0.25">
      <c r="A128" s="100" t="s">
        <v>109</v>
      </c>
      <c r="B128" s="90">
        <v>43</v>
      </c>
      <c r="C128" s="90">
        <v>170</v>
      </c>
      <c r="D128" s="99">
        <f t="shared" si="2"/>
        <v>30</v>
      </c>
    </row>
    <row r="129" spans="1:4" x14ac:dyDescent="0.25">
      <c r="A129" s="100" t="s">
        <v>110</v>
      </c>
      <c r="B129" s="90">
        <v>31</v>
      </c>
      <c r="C129" s="90">
        <v>120</v>
      </c>
      <c r="D129" s="99">
        <f t="shared" si="2"/>
        <v>30</v>
      </c>
    </row>
    <row r="130" spans="1:4" x14ac:dyDescent="0.25">
      <c r="A130" s="100" t="s">
        <v>111</v>
      </c>
      <c r="B130" s="90">
        <v>38</v>
      </c>
      <c r="C130" s="90">
        <v>112</v>
      </c>
      <c r="D130" s="99">
        <f t="shared" si="2"/>
        <v>30</v>
      </c>
    </row>
    <row r="131" spans="1:4" x14ac:dyDescent="0.25">
      <c r="A131" s="100" t="s">
        <v>112</v>
      </c>
      <c r="B131" s="90">
        <v>35</v>
      </c>
      <c r="C131" s="90">
        <v>129</v>
      </c>
      <c r="D131" s="99">
        <f t="shared" ref="D131:D198" si="4">IF(C131&gt; 60, 30,C131*0.5)</f>
        <v>30</v>
      </c>
    </row>
    <row r="132" spans="1:4" x14ac:dyDescent="0.25">
      <c r="A132" s="100" t="s">
        <v>244</v>
      </c>
      <c r="B132" s="90">
        <v>52</v>
      </c>
      <c r="C132" s="90">
        <v>102</v>
      </c>
      <c r="D132" s="99">
        <f t="shared" si="4"/>
        <v>30</v>
      </c>
    </row>
    <row r="133" spans="1:4" x14ac:dyDescent="0.25">
      <c r="A133" s="100" t="s">
        <v>113</v>
      </c>
      <c r="B133" s="90">
        <v>32</v>
      </c>
      <c r="C133" s="90">
        <v>105</v>
      </c>
      <c r="D133" s="99">
        <f t="shared" si="4"/>
        <v>30</v>
      </c>
    </row>
    <row r="134" spans="1:4" x14ac:dyDescent="0.25">
      <c r="A134" s="100" t="s">
        <v>114</v>
      </c>
      <c r="B134" s="90">
        <v>45</v>
      </c>
      <c r="C134" s="90">
        <v>220</v>
      </c>
      <c r="D134" s="99">
        <f t="shared" si="4"/>
        <v>30</v>
      </c>
    </row>
    <row r="135" spans="1:4" x14ac:dyDescent="0.25">
      <c r="A135" s="100" t="s">
        <v>115</v>
      </c>
      <c r="B135" s="90">
        <v>24</v>
      </c>
      <c r="C135" s="90">
        <v>95</v>
      </c>
      <c r="D135" s="99">
        <f t="shared" si="4"/>
        <v>30</v>
      </c>
    </row>
    <row r="136" spans="1:4" x14ac:dyDescent="0.25">
      <c r="A136" s="100" t="s">
        <v>116</v>
      </c>
      <c r="B136" s="90">
        <v>34</v>
      </c>
      <c r="C136" s="90">
        <v>177</v>
      </c>
      <c r="D136" s="99">
        <f t="shared" si="4"/>
        <v>30</v>
      </c>
    </row>
    <row r="137" spans="1:4" x14ac:dyDescent="0.25">
      <c r="A137" s="100" t="s">
        <v>117</v>
      </c>
      <c r="B137" s="90">
        <v>20</v>
      </c>
      <c r="C137" s="90">
        <v>88</v>
      </c>
      <c r="D137" s="99">
        <f t="shared" si="4"/>
        <v>30</v>
      </c>
    </row>
    <row r="138" spans="1:4" x14ac:dyDescent="0.25">
      <c r="A138" s="100" t="s">
        <v>118</v>
      </c>
      <c r="B138" s="90">
        <v>35</v>
      </c>
      <c r="C138" s="90">
        <v>180</v>
      </c>
      <c r="D138" s="99">
        <f t="shared" si="4"/>
        <v>30</v>
      </c>
    </row>
    <row r="139" spans="1:4" x14ac:dyDescent="0.25">
      <c r="A139" s="100" t="s">
        <v>119</v>
      </c>
      <c r="B139" s="90">
        <v>22</v>
      </c>
      <c r="C139" s="90">
        <v>92</v>
      </c>
      <c r="D139" s="99">
        <f t="shared" si="4"/>
        <v>30</v>
      </c>
    </row>
    <row r="140" spans="1:4" x14ac:dyDescent="0.25">
      <c r="A140" s="100" t="s">
        <v>120</v>
      </c>
      <c r="B140" s="90">
        <v>24</v>
      </c>
      <c r="C140" s="90">
        <v>94</v>
      </c>
      <c r="D140" s="99">
        <f t="shared" si="4"/>
        <v>30</v>
      </c>
    </row>
    <row r="141" spans="1:4" x14ac:dyDescent="0.25">
      <c r="A141" s="100" t="s">
        <v>121</v>
      </c>
      <c r="B141" s="90">
        <v>31</v>
      </c>
      <c r="C141" s="90">
        <v>146</v>
      </c>
      <c r="D141" s="99">
        <f t="shared" si="4"/>
        <v>30</v>
      </c>
    </row>
    <row r="142" spans="1:4" x14ac:dyDescent="0.25">
      <c r="A142" s="100" t="s">
        <v>122</v>
      </c>
      <c r="B142" s="90">
        <v>29</v>
      </c>
      <c r="C142" s="90">
        <v>155</v>
      </c>
      <c r="D142" s="99">
        <f t="shared" si="4"/>
        <v>30</v>
      </c>
    </row>
    <row r="143" spans="1:4" x14ac:dyDescent="0.25">
      <c r="A143" s="100" t="s">
        <v>123</v>
      </c>
      <c r="B143" s="90">
        <v>25</v>
      </c>
      <c r="C143" s="90">
        <v>112</v>
      </c>
      <c r="D143" s="99">
        <f t="shared" si="4"/>
        <v>30</v>
      </c>
    </row>
    <row r="144" spans="1:4" x14ac:dyDescent="0.25">
      <c r="A144" s="100" t="s">
        <v>124</v>
      </c>
      <c r="B144" s="90">
        <v>23</v>
      </c>
      <c r="C144" s="90">
        <v>86</v>
      </c>
      <c r="D144" s="99">
        <f t="shared" si="4"/>
        <v>30</v>
      </c>
    </row>
    <row r="145" spans="1:4" x14ac:dyDescent="0.25">
      <c r="A145" s="100" t="s">
        <v>125</v>
      </c>
      <c r="B145" s="90">
        <v>46</v>
      </c>
      <c r="C145" s="90">
        <v>153</v>
      </c>
      <c r="D145" s="99">
        <f t="shared" si="4"/>
        <v>30</v>
      </c>
    </row>
    <row r="146" spans="1:4" x14ac:dyDescent="0.25">
      <c r="A146" s="100" t="s">
        <v>126</v>
      </c>
      <c r="B146" s="90">
        <v>30</v>
      </c>
      <c r="C146" s="90">
        <v>81</v>
      </c>
      <c r="D146" s="99">
        <f t="shared" si="4"/>
        <v>30</v>
      </c>
    </row>
    <row r="147" spans="1:4" x14ac:dyDescent="0.25">
      <c r="A147" s="100" t="s">
        <v>127</v>
      </c>
      <c r="B147" s="90">
        <v>39</v>
      </c>
      <c r="C147" s="90">
        <v>122</v>
      </c>
      <c r="D147" s="99">
        <f t="shared" si="4"/>
        <v>30</v>
      </c>
    </row>
    <row r="148" spans="1:4" x14ac:dyDescent="0.25">
      <c r="A148" s="100" t="s">
        <v>128</v>
      </c>
      <c r="B148" s="90">
        <v>34</v>
      </c>
      <c r="C148" s="90">
        <v>89</v>
      </c>
      <c r="D148" s="99">
        <f t="shared" si="4"/>
        <v>30</v>
      </c>
    </row>
    <row r="149" spans="1:4" x14ac:dyDescent="0.25">
      <c r="A149" s="100" t="s">
        <v>129</v>
      </c>
      <c r="B149" s="90">
        <v>38</v>
      </c>
      <c r="C149" s="90">
        <v>182</v>
      </c>
      <c r="D149" s="99">
        <f t="shared" si="4"/>
        <v>30</v>
      </c>
    </row>
    <row r="150" spans="1:4" x14ac:dyDescent="0.25">
      <c r="A150" s="100" t="s">
        <v>130</v>
      </c>
      <c r="B150" s="90">
        <v>66</v>
      </c>
      <c r="C150" s="90">
        <v>182</v>
      </c>
      <c r="D150" s="99">
        <f t="shared" si="4"/>
        <v>30</v>
      </c>
    </row>
    <row r="151" spans="1:4" x14ac:dyDescent="0.25">
      <c r="A151" s="100" t="s">
        <v>131</v>
      </c>
      <c r="B151" s="90">
        <v>33</v>
      </c>
      <c r="C151" s="90">
        <v>108</v>
      </c>
      <c r="D151" s="99">
        <f t="shared" si="4"/>
        <v>30</v>
      </c>
    </row>
    <row r="152" spans="1:4" x14ac:dyDescent="0.25">
      <c r="A152" s="100" t="s">
        <v>132</v>
      </c>
      <c r="B152" s="90">
        <v>50</v>
      </c>
      <c r="C152" s="90">
        <v>200</v>
      </c>
      <c r="D152" s="99">
        <f t="shared" si="4"/>
        <v>30</v>
      </c>
    </row>
    <row r="153" spans="1:4" x14ac:dyDescent="0.25">
      <c r="A153" s="101" t="s">
        <v>133</v>
      </c>
      <c r="D153" s="99"/>
    </row>
    <row r="154" spans="1:4" x14ac:dyDescent="0.25">
      <c r="A154" s="100" t="s">
        <v>134</v>
      </c>
      <c r="B154" s="90">
        <v>19</v>
      </c>
      <c r="C154" s="90">
        <v>238</v>
      </c>
      <c r="D154" s="99">
        <f t="shared" si="4"/>
        <v>30</v>
      </c>
    </row>
    <row r="155" spans="1:4" x14ac:dyDescent="0.25">
      <c r="A155" s="100" t="s">
        <v>15</v>
      </c>
      <c r="B155" s="90">
        <v>28</v>
      </c>
      <c r="C155" s="90">
        <v>122</v>
      </c>
      <c r="D155" s="99">
        <f t="shared" si="4"/>
        <v>30</v>
      </c>
    </row>
    <row r="156" spans="1:4" x14ac:dyDescent="0.25">
      <c r="A156" s="100" t="s">
        <v>245</v>
      </c>
      <c r="B156" s="90">
        <v>42</v>
      </c>
      <c r="C156" s="90">
        <v>179</v>
      </c>
      <c r="D156" s="99">
        <f t="shared" si="4"/>
        <v>30</v>
      </c>
    </row>
    <row r="157" spans="1:4" x14ac:dyDescent="0.25">
      <c r="A157" s="100" t="s">
        <v>135</v>
      </c>
      <c r="B157" s="90">
        <v>32</v>
      </c>
      <c r="C157" s="90">
        <v>111</v>
      </c>
      <c r="D157" s="99">
        <f t="shared" si="4"/>
        <v>30</v>
      </c>
    </row>
    <row r="158" spans="1:4" x14ac:dyDescent="0.25">
      <c r="A158" s="100" t="s">
        <v>136</v>
      </c>
      <c r="B158" s="90">
        <v>50</v>
      </c>
      <c r="C158" s="90">
        <v>234</v>
      </c>
      <c r="D158" s="99">
        <f t="shared" si="4"/>
        <v>30</v>
      </c>
    </row>
    <row r="159" spans="1:4" x14ac:dyDescent="0.25">
      <c r="A159" s="100" t="s">
        <v>137</v>
      </c>
      <c r="B159" s="90">
        <v>31</v>
      </c>
      <c r="C159" s="90">
        <v>108</v>
      </c>
      <c r="D159" s="99">
        <f t="shared" si="4"/>
        <v>30</v>
      </c>
    </row>
    <row r="160" spans="1:4" x14ac:dyDescent="0.25">
      <c r="A160" s="100" t="s">
        <v>138</v>
      </c>
      <c r="B160" s="90">
        <v>28</v>
      </c>
      <c r="C160" s="90">
        <v>143</v>
      </c>
      <c r="D160" s="99">
        <f t="shared" si="4"/>
        <v>30</v>
      </c>
    </row>
    <row r="161" spans="1:4" x14ac:dyDescent="0.25">
      <c r="A161" s="100" t="s">
        <v>266</v>
      </c>
      <c r="B161" s="90">
        <v>27</v>
      </c>
      <c r="C161" s="90">
        <v>116</v>
      </c>
      <c r="D161" s="99">
        <f t="shared" si="4"/>
        <v>30</v>
      </c>
    </row>
    <row r="162" spans="1:4" x14ac:dyDescent="0.25">
      <c r="A162" s="101" t="s">
        <v>139</v>
      </c>
      <c r="D162" s="99"/>
    </row>
    <row r="163" spans="1:4" x14ac:dyDescent="0.25">
      <c r="A163" s="100" t="s">
        <v>246</v>
      </c>
      <c r="B163" s="90">
        <v>27</v>
      </c>
      <c r="C163" s="90">
        <v>117</v>
      </c>
      <c r="D163" s="99">
        <f t="shared" si="4"/>
        <v>30</v>
      </c>
    </row>
    <row r="164" spans="1:4" x14ac:dyDescent="0.25">
      <c r="A164" s="100" t="s">
        <v>247</v>
      </c>
      <c r="B164" s="90">
        <v>25</v>
      </c>
      <c r="C164" s="90">
        <v>84</v>
      </c>
      <c r="D164" s="99">
        <f t="shared" si="4"/>
        <v>30</v>
      </c>
    </row>
    <row r="165" spans="1:4" x14ac:dyDescent="0.25">
      <c r="A165" s="100" t="s">
        <v>248</v>
      </c>
      <c r="B165" s="90">
        <v>22</v>
      </c>
      <c r="C165" s="90">
        <v>86</v>
      </c>
      <c r="D165" s="99">
        <f t="shared" si="4"/>
        <v>30</v>
      </c>
    </row>
    <row r="166" spans="1:4" x14ac:dyDescent="0.25">
      <c r="A166" s="100" t="s">
        <v>249</v>
      </c>
      <c r="B166" s="90">
        <v>24</v>
      </c>
      <c r="C166" s="90">
        <v>109</v>
      </c>
      <c r="D166" s="99">
        <f t="shared" si="4"/>
        <v>30</v>
      </c>
    </row>
    <row r="167" spans="1:4" x14ac:dyDescent="0.25">
      <c r="A167" s="100" t="s">
        <v>15</v>
      </c>
      <c r="B167" s="90">
        <v>24</v>
      </c>
      <c r="C167" s="90">
        <v>60</v>
      </c>
      <c r="D167" s="99">
        <f t="shared" si="4"/>
        <v>30</v>
      </c>
    </row>
    <row r="168" spans="1:4" x14ac:dyDescent="0.25">
      <c r="A168" s="100" t="s">
        <v>140</v>
      </c>
      <c r="B168" s="90">
        <v>30</v>
      </c>
      <c r="C168" s="90">
        <v>102</v>
      </c>
      <c r="D168" s="99">
        <f t="shared" si="4"/>
        <v>30</v>
      </c>
    </row>
    <row r="169" spans="1:4" x14ac:dyDescent="0.25">
      <c r="A169" s="100" t="s">
        <v>141</v>
      </c>
      <c r="B169" s="90">
        <v>38</v>
      </c>
      <c r="C169" s="90">
        <v>141</v>
      </c>
      <c r="D169" s="99">
        <f t="shared" si="4"/>
        <v>30</v>
      </c>
    </row>
    <row r="170" spans="1:4" x14ac:dyDescent="0.25">
      <c r="A170" s="101" t="s">
        <v>142</v>
      </c>
      <c r="D170" s="99"/>
    </row>
    <row r="171" spans="1:4" x14ac:dyDescent="0.25">
      <c r="A171" s="100" t="s">
        <v>143</v>
      </c>
      <c r="B171" s="90">
        <v>26</v>
      </c>
      <c r="C171" s="90">
        <v>100</v>
      </c>
      <c r="D171" s="99">
        <f t="shared" si="4"/>
        <v>30</v>
      </c>
    </row>
    <row r="172" spans="1:4" x14ac:dyDescent="0.25">
      <c r="A172" s="100" t="s">
        <v>15</v>
      </c>
      <c r="B172" s="90">
        <v>21</v>
      </c>
      <c r="C172" s="90">
        <v>62</v>
      </c>
      <c r="D172" s="99">
        <f t="shared" si="4"/>
        <v>30</v>
      </c>
    </row>
    <row r="173" spans="1:4" x14ac:dyDescent="0.25">
      <c r="A173" s="101" t="s">
        <v>144</v>
      </c>
      <c r="D173" s="99"/>
    </row>
    <row r="174" spans="1:4" x14ac:dyDescent="0.25">
      <c r="A174" s="100" t="s">
        <v>259</v>
      </c>
      <c r="B174" s="90">
        <v>23</v>
      </c>
      <c r="C174" s="90">
        <v>84</v>
      </c>
      <c r="D174" s="99">
        <f t="shared" si="4"/>
        <v>30</v>
      </c>
    </row>
    <row r="175" spans="1:4" x14ac:dyDescent="0.25">
      <c r="A175" s="100" t="s">
        <v>145</v>
      </c>
      <c r="B175" s="90">
        <v>25</v>
      </c>
      <c r="C175" s="90">
        <v>110</v>
      </c>
      <c r="D175" s="99">
        <f t="shared" ref="D175" si="5">IF(C175&gt; 60, 30,C175*0.5)</f>
        <v>30</v>
      </c>
    </row>
    <row r="176" spans="1:4" x14ac:dyDescent="0.25">
      <c r="A176" s="100" t="s">
        <v>146</v>
      </c>
      <c r="B176" s="90">
        <v>21</v>
      </c>
      <c r="C176" s="90">
        <v>114</v>
      </c>
      <c r="D176" s="99">
        <f t="shared" si="4"/>
        <v>30</v>
      </c>
    </row>
    <row r="177" spans="1:4" x14ac:dyDescent="0.25">
      <c r="A177" s="100" t="s">
        <v>15</v>
      </c>
      <c r="B177" s="90">
        <v>20</v>
      </c>
      <c r="C177" s="90">
        <v>58</v>
      </c>
      <c r="D177" s="99">
        <f t="shared" si="4"/>
        <v>29</v>
      </c>
    </row>
    <row r="178" spans="1:4" x14ac:dyDescent="0.25">
      <c r="A178" s="100" t="s">
        <v>147</v>
      </c>
      <c r="B178" s="90">
        <v>30</v>
      </c>
      <c r="C178" s="90">
        <v>130</v>
      </c>
      <c r="D178" s="99">
        <f t="shared" si="4"/>
        <v>30</v>
      </c>
    </row>
    <row r="179" spans="1:4" x14ac:dyDescent="0.25">
      <c r="A179" s="100" t="s">
        <v>148</v>
      </c>
      <c r="B179" s="90">
        <v>24</v>
      </c>
      <c r="C179" s="90">
        <v>85</v>
      </c>
      <c r="D179" s="99">
        <f t="shared" si="4"/>
        <v>30</v>
      </c>
    </row>
    <row r="180" spans="1:4" x14ac:dyDescent="0.25">
      <c r="A180" s="100" t="s">
        <v>150</v>
      </c>
      <c r="B180" s="90">
        <v>28</v>
      </c>
      <c r="C180" s="90">
        <v>75</v>
      </c>
      <c r="D180" s="99">
        <f t="shared" ref="D180" si="6">IF(C180&gt; 60, 30,C180*0.5)</f>
        <v>30</v>
      </c>
    </row>
    <row r="181" spans="1:4" x14ac:dyDescent="0.25">
      <c r="A181" s="100" t="s">
        <v>149</v>
      </c>
      <c r="B181" s="90">
        <v>39</v>
      </c>
      <c r="C181" s="90">
        <v>80</v>
      </c>
      <c r="D181" s="99">
        <f t="shared" si="4"/>
        <v>30</v>
      </c>
    </row>
    <row r="182" spans="1:4" x14ac:dyDescent="0.25">
      <c r="A182" s="101" t="s">
        <v>151</v>
      </c>
      <c r="D182" s="99"/>
    </row>
    <row r="183" spans="1:4" x14ac:dyDescent="0.25">
      <c r="A183" s="100" t="s">
        <v>152</v>
      </c>
      <c r="B183" s="90">
        <v>31</v>
      </c>
      <c r="C183" s="90">
        <v>234</v>
      </c>
      <c r="D183" s="99">
        <f t="shared" si="4"/>
        <v>30</v>
      </c>
    </row>
    <row r="184" spans="1:4" x14ac:dyDescent="0.25">
      <c r="A184" s="100" t="s">
        <v>153</v>
      </c>
      <c r="B184" s="90">
        <v>40</v>
      </c>
      <c r="C184" s="90">
        <v>179</v>
      </c>
      <c r="D184" s="99">
        <f t="shared" si="4"/>
        <v>30</v>
      </c>
    </row>
    <row r="185" spans="1:4" x14ac:dyDescent="0.25">
      <c r="A185" s="100" t="s">
        <v>15</v>
      </c>
      <c r="B185" s="90">
        <v>40</v>
      </c>
      <c r="C185" s="90">
        <v>80</v>
      </c>
      <c r="D185" s="99">
        <f t="shared" si="4"/>
        <v>30</v>
      </c>
    </row>
    <row r="186" spans="1:4" x14ac:dyDescent="0.25">
      <c r="A186" s="100" t="s">
        <v>154</v>
      </c>
      <c r="B186" s="90">
        <v>41</v>
      </c>
      <c r="C186" s="90">
        <v>168</v>
      </c>
      <c r="D186" s="99">
        <f t="shared" si="4"/>
        <v>30</v>
      </c>
    </row>
    <row r="187" spans="1:4" x14ac:dyDescent="0.25">
      <c r="A187" s="101" t="s">
        <v>155</v>
      </c>
      <c r="D187" s="99"/>
    </row>
    <row r="188" spans="1:4" x14ac:dyDescent="0.25">
      <c r="A188" s="100" t="s">
        <v>156</v>
      </c>
      <c r="B188" s="90">
        <v>53</v>
      </c>
      <c r="C188" s="90">
        <v>195</v>
      </c>
      <c r="D188" s="99">
        <f t="shared" si="4"/>
        <v>30</v>
      </c>
    </row>
    <row r="189" spans="1:4" x14ac:dyDescent="0.25">
      <c r="A189" s="100" t="s">
        <v>15</v>
      </c>
      <c r="B189" s="90">
        <v>51</v>
      </c>
      <c r="C189" s="90">
        <v>169</v>
      </c>
      <c r="D189" s="99">
        <f t="shared" si="4"/>
        <v>30</v>
      </c>
    </row>
    <row r="190" spans="1:4" x14ac:dyDescent="0.25">
      <c r="A190" s="100" t="s">
        <v>157</v>
      </c>
      <c r="B190" s="90">
        <v>37</v>
      </c>
      <c r="C190" s="90">
        <v>128</v>
      </c>
      <c r="D190" s="99">
        <f t="shared" si="4"/>
        <v>30</v>
      </c>
    </row>
    <row r="191" spans="1:4" x14ac:dyDescent="0.25">
      <c r="A191" s="100" t="s">
        <v>158</v>
      </c>
      <c r="B191" s="90">
        <v>16</v>
      </c>
      <c r="C191" s="90">
        <v>74</v>
      </c>
      <c r="D191" s="99">
        <f t="shared" si="4"/>
        <v>30</v>
      </c>
    </row>
    <row r="192" spans="1:4" x14ac:dyDescent="0.25">
      <c r="A192" s="100" t="s">
        <v>159</v>
      </c>
      <c r="B192" s="90">
        <v>40</v>
      </c>
      <c r="C192" s="90">
        <v>161</v>
      </c>
      <c r="D192" s="99">
        <f t="shared" si="4"/>
        <v>30</v>
      </c>
    </row>
    <row r="193" spans="1:4" x14ac:dyDescent="0.25">
      <c r="A193" s="100" t="s">
        <v>160</v>
      </c>
      <c r="B193" s="90">
        <v>37</v>
      </c>
      <c r="C193" s="90">
        <v>140</v>
      </c>
      <c r="D193" s="99">
        <f t="shared" si="4"/>
        <v>30</v>
      </c>
    </row>
    <row r="194" spans="1:4" x14ac:dyDescent="0.25">
      <c r="A194" s="100" t="s">
        <v>161</v>
      </c>
      <c r="B194" s="90">
        <v>45</v>
      </c>
      <c r="C194" s="90">
        <v>197</v>
      </c>
      <c r="D194" s="99">
        <f t="shared" si="4"/>
        <v>30</v>
      </c>
    </row>
    <row r="195" spans="1:4" x14ac:dyDescent="0.25">
      <c r="A195" s="100" t="s">
        <v>162</v>
      </c>
      <c r="B195" s="90">
        <v>20</v>
      </c>
      <c r="C195" s="90">
        <v>85</v>
      </c>
      <c r="D195" s="99">
        <f t="shared" si="4"/>
        <v>30</v>
      </c>
    </row>
    <row r="196" spans="1:4" x14ac:dyDescent="0.25">
      <c r="A196" s="100" t="s">
        <v>163</v>
      </c>
      <c r="B196" s="90">
        <v>27</v>
      </c>
      <c r="C196" s="90">
        <v>95</v>
      </c>
      <c r="D196" s="99">
        <f t="shared" si="4"/>
        <v>30</v>
      </c>
    </row>
    <row r="197" spans="1:4" x14ac:dyDescent="0.25">
      <c r="A197" s="101" t="s">
        <v>164</v>
      </c>
      <c r="D197" s="99"/>
    </row>
    <row r="198" spans="1:4" x14ac:dyDescent="0.25">
      <c r="A198" s="100" t="s">
        <v>250</v>
      </c>
      <c r="B198" s="90">
        <v>28</v>
      </c>
      <c r="C198" s="90">
        <v>118</v>
      </c>
      <c r="D198" s="99">
        <f t="shared" si="4"/>
        <v>30</v>
      </c>
    </row>
    <row r="199" spans="1:4" x14ac:dyDescent="0.25">
      <c r="A199" s="100" t="s">
        <v>165</v>
      </c>
      <c r="B199" s="90">
        <v>33</v>
      </c>
      <c r="C199" s="90">
        <v>115</v>
      </c>
      <c r="D199" s="99">
        <f t="shared" ref="D199:D251" si="7">IF(C199&gt; 60, 30,C199*0.5)</f>
        <v>30</v>
      </c>
    </row>
    <row r="200" spans="1:4" x14ac:dyDescent="0.25">
      <c r="A200" s="100" t="s">
        <v>251</v>
      </c>
      <c r="B200" s="90">
        <v>33</v>
      </c>
      <c r="C200" s="90">
        <v>118</v>
      </c>
      <c r="D200" s="99">
        <f t="shared" si="7"/>
        <v>30</v>
      </c>
    </row>
    <row r="201" spans="1:4" x14ac:dyDescent="0.25">
      <c r="A201" s="100" t="s">
        <v>166</v>
      </c>
      <c r="B201" s="90">
        <v>29</v>
      </c>
      <c r="C201" s="90">
        <v>121</v>
      </c>
      <c r="D201" s="99">
        <f t="shared" si="7"/>
        <v>30</v>
      </c>
    </row>
    <row r="202" spans="1:4" x14ac:dyDescent="0.25">
      <c r="A202" s="100" t="s">
        <v>15</v>
      </c>
      <c r="B202" s="90">
        <v>28</v>
      </c>
      <c r="C202" s="90">
        <v>115</v>
      </c>
      <c r="D202" s="99">
        <f t="shared" si="7"/>
        <v>30</v>
      </c>
    </row>
    <row r="203" spans="1:4" x14ac:dyDescent="0.25">
      <c r="A203" s="100" t="s">
        <v>167</v>
      </c>
      <c r="B203" s="90">
        <v>35</v>
      </c>
      <c r="C203" s="90">
        <v>100</v>
      </c>
      <c r="D203" s="99">
        <f t="shared" si="7"/>
        <v>30</v>
      </c>
    </row>
    <row r="204" spans="1:4" x14ac:dyDescent="0.25">
      <c r="A204" s="100" t="s">
        <v>168</v>
      </c>
      <c r="B204" s="90">
        <v>27</v>
      </c>
      <c r="C204" s="90">
        <v>195</v>
      </c>
      <c r="D204" s="99">
        <f t="shared" si="7"/>
        <v>30</v>
      </c>
    </row>
    <row r="205" spans="1:4" x14ac:dyDescent="0.25">
      <c r="A205" s="101" t="s">
        <v>169</v>
      </c>
      <c r="D205" s="99"/>
    </row>
    <row r="206" spans="1:4" x14ac:dyDescent="0.25">
      <c r="A206" s="100" t="s">
        <v>170</v>
      </c>
      <c r="B206" s="90">
        <v>22</v>
      </c>
      <c r="C206" s="90">
        <v>112</v>
      </c>
      <c r="D206" s="99">
        <f t="shared" si="7"/>
        <v>30</v>
      </c>
    </row>
    <row r="207" spans="1:4" x14ac:dyDescent="0.25">
      <c r="A207" s="100" t="s">
        <v>256</v>
      </c>
      <c r="B207" s="90">
        <v>24</v>
      </c>
      <c r="C207" s="90">
        <v>124</v>
      </c>
      <c r="D207" s="99">
        <f t="shared" ref="D207" si="8">IF(C207&gt; 60, 30,C207*0.5)</f>
        <v>30</v>
      </c>
    </row>
    <row r="208" spans="1:4" x14ac:dyDescent="0.25">
      <c r="A208" s="100" t="s">
        <v>15</v>
      </c>
      <c r="B208" s="90">
        <v>18</v>
      </c>
      <c r="C208" s="90">
        <v>94</v>
      </c>
      <c r="D208" s="99">
        <f t="shared" si="7"/>
        <v>30</v>
      </c>
    </row>
    <row r="209" spans="1:4" x14ac:dyDescent="0.25">
      <c r="A209" s="100" t="s">
        <v>214</v>
      </c>
      <c r="B209" s="90">
        <v>28</v>
      </c>
      <c r="C209" s="90">
        <v>150</v>
      </c>
      <c r="D209" s="99">
        <f t="shared" si="7"/>
        <v>30</v>
      </c>
    </row>
    <row r="210" spans="1:4" x14ac:dyDescent="0.25">
      <c r="A210" s="100" t="s">
        <v>171</v>
      </c>
      <c r="B210" s="90">
        <v>31</v>
      </c>
      <c r="C210" s="90">
        <v>140</v>
      </c>
      <c r="D210" s="99">
        <f t="shared" si="7"/>
        <v>30</v>
      </c>
    </row>
    <row r="211" spans="1:4" x14ac:dyDescent="0.25">
      <c r="A211" s="100" t="s">
        <v>172</v>
      </c>
      <c r="B211" s="90">
        <v>22</v>
      </c>
      <c r="C211" s="90">
        <v>118</v>
      </c>
      <c r="D211" s="99">
        <f t="shared" si="7"/>
        <v>30</v>
      </c>
    </row>
    <row r="212" spans="1:4" x14ac:dyDescent="0.25">
      <c r="A212" s="100" t="s">
        <v>173</v>
      </c>
      <c r="B212" s="90">
        <v>38</v>
      </c>
      <c r="C212" s="90">
        <v>143</v>
      </c>
      <c r="D212" s="99">
        <f t="shared" si="7"/>
        <v>30</v>
      </c>
    </row>
    <row r="213" spans="1:4" x14ac:dyDescent="0.25">
      <c r="A213" s="100" t="s">
        <v>174</v>
      </c>
      <c r="B213" s="90">
        <v>39</v>
      </c>
      <c r="C213" s="90">
        <v>201</v>
      </c>
      <c r="D213" s="99">
        <f t="shared" si="7"/>
        <v>30</v>
      </c>
    </row>
    <row r="214" spans="1:4" x14ac:dyDescent="0.25">
      <c r="A214" s="100" t="s">
        <v>175</v>
      </c>
      <c r="B214" s="90">
        <v>31</v>
      </c>
      <c r="C214" s="90">
        <v>110</v>
      </c>
      <c r="D214" s="99">
        <f t="shared" si="7"/>
        <v>30</v>
      </c>
    </row>
    <row r="215" spans="1:4" x14ac:dyDescent="0.25">
      <c r="A215" s="100" t="s">
        <v>176</v>
      </c>
      <c r="B215" s="90">
        <v>32</v>
      </c>
      <c r="C215" s="90">
        <v>118</v>
      </c>
      <c r="D215" s="99">
        <f t="shared" si="7"/>
        <v>30</v>
      </c>
    </row>
    <row r="216" spans="1:4" x14ac:dyDescent="0.25">
      <c r="A216" s="100" t="s">
        <v>177</v>
      </c>
      <c r="B216" s="90">
        <v>32</v>
      </c>
      <c r="C216" s="90">
        <v>94</v>
      </c>
      <c r="D216" s="99">
        <f t="shared" si="7"/>
        <v>30</v>
      </c>
    </row>
    <row r="217" spans="1:4" x14ac:dyDescent="0.25">
      <c r="A217" s="100" t="s">
        <v>265</v>
      </c>
      <c r="B217" s="90">
        <v>37</v>
      </c>
      <c r="C217" s="90">
        <v>177</v>
      </c>
      <c r="D217" s="99">
        <f t="shared" si="7"/>
        <v>30</v>
      </c>
    </row>
    <row r="218" spans="1:4" x14ac:dyDescent="0.25">
      <c r="A218" s="100" t="s">
        <v>178</v>
      </c>
      <c r="B218" s="90">
        <v>53</v>
      </c>
      <c r="C218" s="90">
        <v>163</v>
      </c>
      <c r="D218" s="99">
        <f t="shared" si="7"/>
        <v>30</v>
      </c>
    </row>
    <row r="219" spans="1:4" x14ac:dyDescent="0.25">
      <c r="A219" s="100" t="s">
        <v>179</v>
      </c>
      <c r="B219" s="90">
        <v>29</v>
      </c>
      <c r="C219" s="90">
        <v>94</v>
      </c>
      <c r="D219" s="99">
        <f t="shared" si="7"/>
        <v>30</v>
      </c>
    </row>
    <row r="220" spans="1:4" x14ac:dyDescent="0.25">
      <c r="A220" s="101" t="s">
        <v>180</v>
      </c>
      <c r="D220" s="99"/>
    </row>
    <row r="221" spans="1:4" x14ac:dyDescent="0.25">
      <c r="A221" s="100" t="s">
        <v>252</v>
      </c>
      <c r="B221" s="90">
        <v>21</v>
      </c>
      <c r="C221" s="90">
        <v>120</v>
      </c>
      <c r="D221" s="99">
        <f t="shared" si="7"/>
        <v>30</v>
      </c>
    </row>
    <row r="222" spans="1:4" x14ac:dyDescent="0.25">
      <c r="A222" s="100" t="s">
        <v>253</v>
      </c>
      <c r="B222" s="90">
        <v>24</v>
      </c>
      <c r="C222" s="90">
        <v>55</v>
      </c>
      <c r="D222" s="99">
        <f t="shared" si="7"/>
        <v>27.5</v>
      </c>
    </row>
    <row r="223" spans="1:4" x14ac:dyDescent="0.25">
      <c r="A223" s="100" t="s">
        <v>15</v>
      </c>
      <c r="B223" s="90">
        <v>14</v>
      </c>
      <c r="C223" s="90">
        <v>95</v>
      </c>
      <c r="D223" s="99">
        <f t="shared" si="7"/>
        <v>30</v>
      </c>
    </row>
    <row r="224" spans="1:4" x14ac:dyDescent="0.25">
      <c r="A224" s="100" t="s">
        <v>181</v>
      </c>
      <c r="B224" s="90">
        <v>33</v>
      </c>
      <c r="C224" s="90">
        <v>115</v>
      </c>
      <c r="D224" s="99">
        <f t="shared" si="7"/>
        <v>30</v>
      </c>
    </row>
    <row r="225" spans="1:4" x14ac:dyDescent="0.25">
      <c r="A225" s="100" t="s">
        <v>182</v>
      </c>
      <c r="B225" s="90">
        <v>27</v>
      </c>
      <c r="C225" s="90">
        <v>108</v>
      </c>
      <c r="D225" s="99">
        <f t="shared" si="7"/>
        <v>30</v>
      </c>
    </row>
    <row r="226" spans="1:4" x14ac:dyDescent="0.25">
      <c r="A226" s="100" t="s">
        <v>183</v>
      </c>
      <c r="B226" s="90">
        <v>34</v>
      </c>
      <c r="C226" s="90">
        <v>143</v>
      </c>
      <c r="D226" s="99">
        <f t="shared" si="7"/>
        <v>30</v>
      </c>
    </row>
    <row r="227" spans="1:4" x14ac:dyDescent="0.25">
      <c r="A227" s="100" t="s">
        <v>184</v>
      </c>
      <c r="B227" s="90">
        <v>21</v>
      </c>
      <c r="C227" s="90">
        <v>98</v>
      </c>
      <c r="D227" s="99">
        <f t="shared" si="7"/>
        <v>30</v>
      </c>
    </row>
    <row r="228" spans="1:4" x14ac:dyDescent="0.25">
      <c r="A228" s="100" t="s">
        <v>185</v>
      </c>
      <c r="B228" s="90">
        <v>18</v>
      </c>
      <c r="C228" s="90">
        <v>63</v>
      </c>
      <c r="D228" s="99">
        <f t="shared" si="7"/>
        <v>30</v>
      </c>
    </row>
    <row r="229" spans="1:4" x14ac:dyDescent="0.25">
      <c r="A229" s="100" t="s">
        <v>186</v>
      </c>
      <c r="B229" s="90">
        <v>40</v>
      </c>
      <c r="C229" s="90">
        <v>90</v>
      </c>
      <c r="D229" s="99">
        <f t="shared" si="7"/>
        <v>30</v>
      </c>
    </row>
    <row r="230" spans="1:4" x14ac:dyDescent="0.25">
      <c r="A230" s="100" t="s">
        <v>187</v>
      </c>
      <c r="B230" s="90">
        <v>28</v>
      </c>
      <c r="C230" s="90">
        <v>104</v>
      </c>
      <c r="D230" s="99">
        <f t="shared" si="7"/>
        <v>30</v>
      </c>
    </row>
    <row r="231" spans="1:4" x14ac:dyDescent="0.25">
      <c r="A231" s="100" t="s">
        <v>188</v>
      </c>
      <c r="B231" s="90">
        <v>43</v>
      </c>
      <c r="C231" s="90">
        <v>160</v>
      </c>
      <c r="D231" s="99">
        <f t="shared" si="7"/>
        <v>30</v>
      </c>
    </row>
    <row r="232" spans="1:4" x14ac:dyDescent="0.25">
      <c r="A232" s="100" t="s">
        <v>189</v>
      </c>
      <c r="B232" s="90">
        <v>37</v>
      </c>
      <c r="C232" s="90">
        <v>127</v>
      </c>
      <c r="D232" s="99">
        <f t="shared" si="7"/>
        <v>30</v>
      </c>
    </row>
    <row r="233" spans="1:4" x14ac:dyDescent="0.25">
      <c r="A233" s="100" t="s">
        <v>190</v>
      </c>
      <c r="B233" s="90">
        <v>54</v>
      </c>
      <c r="C233" s="90">
        <v>156</v>
      </c>
      <c r="D233" s="99">
        <f t="shared" si="7"/>
        <v>30</v>
      </c>
    </row>
    <row r="234" spans="1:4" x14ac:dyDescent="0.25">
      <c r="A234" s="101" t="s">
        <v>191</v>
      </c>
      <c r="D234" s="99"/>
    </row>
    <row r="235" spans="1:4" x14ac:dyDescent="0.25">
      <c r="A235" s="100" t="s">
        <v>201</v>
      </c>
      <c r="B235" s="90">
        <v>51</v>
      </c>
      <c r="C235" s="90">
        <v>175</v>
      </c>
      <c r="D235" s="99">
        <f t="shared" si="7"/>
        <v>30</v>
      </c>
    </row>
    <row r="236" spans="1:4" x14ac:dyDescent="0.25">
      <c r="A236" s="100" t="s">
        <v>209</v>
      </c>
      <c r="B236" s="90">
        <v>48</v>
      </c>
      <c r="C236" s="90">
        <v>265</v>
      </c>
      <c r="D236" s="99">
        <f t="shared" si="7"/>
        <v>30</v>
      </c>
    </row>
    <row r="237" spans="1:4" x14ac:dyDescent="0.25">
      <c r="A237" s="100" t="s">
        <v>202</v>
      </c>
      <c r="B237" s="90">
        <v>45</v>
      </c>
      <c r="C237" s="90">
        <v>209</v>
      </c>
      <c r="D237" s="99">
        <f t="shared" si="7"/>
        <v>30</v>
      </c>
    </row>
    <row r="238" spans="1:4" x14ac:dyDescent="0.25">
      <c r="A238" s="100" t="s">
        <v>203</v>
      </c>
      <c r="B238" s="90">
        <v>52</v>
      </c>
      <c r="C238" s="90">
        <v>138</v>
      </c>
      <c r="D238" s="99">
        <f t="shared" si="7"/>
        <v>30</v>
      </c>
    </row>
    <row r="239" spans="1:4" x14ac:dyDescent="0.25">
      <c r="A239" s="100" t="s">
        <v>204</v>
      </c>
      <c r="B239" s="90">
        <v>46</v>
      </c>
      <c r="C239" s="90">
        <v>274</v>
      </c>
      <c r="D239" s="99">
        <f t="shared" si="7"/>
        <v>30</v>
      </c>
    </row>
    <row r="240" spans="1:4" x14ac:dyDescent="0.25">
      <c r="A240" s="100" t="s">
        <v>205</v>
      </c>
      <c r="B240" s="90">
        <v>53</v>
      </c>
      <c r="C240" s="90">
        <v>151</v>
      </c>
      <c r="D240" s="99">
        <f t="shared" si="7"/>
        <v>30</v>
      </c>
    </row>
    <row r="241" spans="1:4" x14ac:dyDescent="0.25">
      <c r="A241" s="100" t="s">
        <v>206</v>
      </c>
      <c r="B241" s="90">
        <v>48</v>
      </c>
      <c r="C241" s="90">
        <v>282</v>
      </c>
      <c r="D241" s="99">
        <f t="shared" si="7"/>
        <v>30</v>
      </c>
    </row>
    <row r="242" spans="1:4" x14ac:dyDescent="0.25">
      <c r="A242" s="100" t="s">
        <v>207</v>
      </c>
      <c r="B242" s="90">
        <v>42</v>
      </c>
      <c r="C242" s="90">
        <v>314</v>
      </c>
      <c r="D242" s="99">
        <f t="shared" si="7"/>
        <v>30</v>
      </c>
    </row>
    <row r="243" spans="1:4" x14ac:dyDescent="0.25">
      <c r="A243" s="100" t="s">
        <v>208</v>
      </c>
      <c r="B243" s="90">
        <v>51</v>
      </c>
      <c r="C243" s="90">
        <v>276</v>
      </c>
      <c r="D243" s="99">
        <f t="shared" si="7"/>
        <v>30</v>
      </c>
    </row>
    <row r="244" spans="1:4" x14ac:dyDescent="0.25">
      <c r="A244" s="100" t="s">
        <v>15</v>
      </c>
      <c r="B244" s="90">
        <v>42</v>
      </c>
      <c r="C244" s="90">
        <v>138</v>
      </c>
      <c r="D244" s="99">
        <f t="shared" si="7"/>
        <v>30</v>
      </c>
    </row>
    <row r="245" spans="1:4" ht="27.6" x14ac:dyDescent="0.25">
      <c r="A245" s="104" t="s">
        <v>192</v>
      </c>
      <c r="D245" s="99"/>
    </row>
    <row r="246" spans="1:4" x14ac:dyDescent="0.25">
      <c r="A246" s="100" t="s">
        <v>193</v>
      </c>
      <c r="B246" s="90">
        <v>51</v>
      </c>
      <c r="C246" s="90">
        <v>224</v>
      </c>
      <c r="D246" s="99">
        <f t="shared" si="7"/>
        <v>30</v>
      </c>
    </row>
    <row r="247" spans="1:4" x14ac:dyDescent="0.25">
      <c r="A247" s="100" t="s">
        <v>15</v>
      </c>
      <c r="B247" s="90">
        <v>37</v>
      </c>
      <c r="C247" s="90">
        <v>115</v>
      </c>
      <c r="D247" s="99">
        <f t="shared" si="7"/>
        <v>30</v>
      </c>
    </row>
    <row r="248" spans="1:4" x14ac:dyDescent="0.25">
      <c r="A248" s="100" t="s">
        <v>194</v>
      </c>
      <c r="B248" s="90">
        <v>34</v>
      </c>
      <c r="C248" s="90">
        <v>86</v>
      </c>
      <c r="D248" s="99">
        <f t="shared" si="7"/>
        <v>30</v>
      </c>
    </row>
    <row r="249" spans="1:4" x14ac:dyDescent="0.25">
      <c r="A249" s="100" t="s">
        <v>195</v>
      </c>
      <c r="B249" s="90">
        <v>16</v>
      </c>
      <c r="C249" s="90">
        <v>98</v>
      </c>
      <c r="D249" s="99">
        <f t="shared" si="7"/>
        <v>30</v>
      </c>
    </row>
    <row r="250" spans="1:4" x14ac:dyDescent="0.25">
      <c r="A250" s="100" t="s">
        <v>196</v>
      </c>
      <c r="B250" s="90">
        <v>38</v>
      </c>
      <c r="C250" s="90">
        <v>74</v>
      </c>
      <c r="D250" s="99">
        <f t="shared" si="7"/>
        <v>30</v>
      </c>
    </row>
    <row r="251" spans="1:4" x14ac:dyDescent="0.25">
      <c r="A251" s="100" t="s">
        <v>197</v>
      </c>
      <c r="B251" s="90">
        <v>37</v>
      </c>
      <c r="C251" s="90">
        <v>116</v>
      </c>
      <c r="D251" s="99">
        <f t="shared" si="7"/>
        <v>30</v>
      </c>
    </row>
    <row r="252" spans="1:4" x14ac:dyDescent="0.25">
      <c r="A252" s="101"/>
    </row>
    <row r="253" spans="1:4" x14ac:dyDescent="0.25">
      <c r="A253" s="105" t="s">
        <v>263</v>
      </c>
      <c r="B253" s="106"/>
    </row>
    <row r="254" spans="1:4" x14ac:dyDescent="0.25">
      <c r="A254" s="105" t="s">
        <v>262</v>
      </c>
    </row>
    <row r="255" spans="1:4" x14ac:dyDescent="0.25">
      <c r="A255" s="105" t="s">
        <v>267</v>
      </c>
    </row>
    <row r="256" spans="1:4" x14ac:dyDescent="0.25">
      <c r="A256" s="105" t="s">
        <v>264</v>
      </c>
    </row>
    <row r="257" spans="1:1" x14ac:dyDescent="0.25">
      <c r="A257" s="101"/>
    </row>
    <row r="258" spans="1:1" x14ac:dyDescent="0.25">
      <c r="A258" s="101"/>
    </row>
    <row r="259" spans="1:1" x14ac:dyDescent="0.25">
      <c r="A259" s="101"/>
    </row>
    <row r="260" spans="1:1" x14ac:dyDescent="0.25">
      <c r="A260" s="101"/>
    </row>
    <row r="261" spans="1:1" x14ac:dyDescent="0.25">
      <c r="A261" s="101"/>
    </row>
    <row r="262" spans="1:1" x14ac:dyDescent="0.25">
      <c r="A262" s="101"/>
    </row>
    <row r="263" spans="1:1" x14ac:dyDescent="0.25">
      <c r="A263" s="101"/>
    </row>
    <row r="264" spans="1:1" x14ac:dyDescent="0.25">
      <c r="A264" s="101"/>
    </row>
    <row r="265" spans="1:1" x14ac:dyDescent="0.25">
      <c r="A265" s="101"/>
    </row>
    <row r="266" spans="1:1" x14ac:dyDescent="0.25">
      <c r="A266" s="101"/>
    </row>
    <row r="267" spans="1:1" x14ac:dyDescent="0.25">
      <c r="A267" s="101"/>
    </row>
    <row r="268" spans="1:1" x14ac:dyDescent="0.25">
      <c r="A268" s="101"/>
    </row>
    <row r="269" spans="1:1" x14ac:dyDescent="0.25">
      <c r="A269" s="101"/>
    </row>
    <row r="270" spans="1:1" x14ac:dyDescent="0.25">
      <c r="A270" s="101"/>
    </row>
    <row r="271" spans="1:1" x14ac:dyDescent="0.25">
      <c r="A271" s="101"/>
    </row>
    <row r="272" spans="1:1" x14ac:dyDescent="0.25">
      <c r="A272" s="101"/>
    </row>
    <row r="273" spans="1:1" x14ac:dyDescent="0.25">
      <c r="A273" s="101"/>
    </row>
    <row r="274" spans="1:1" x14ac:dyDescent="0.25">
      <c r="A274" s="101"/>
    </row>
    <row r="275" spans="1:1" x14ac:dyDescent="0.25">
      <c r="A275" s="101"/>
    </row>
    <row r="276" spans="1:1" x14ac:dyDescent="0.25">
      <c r="A276" s="101"/>
    </row>
    <row r="277" spans="1:1" x14ac:dyDescent="0.25">
      <c r="A277" s="101"/>
    </row>
    <row r="278" spans="1:1" x14ac:dyDescent="0.25">
      <c r="A278" s="101"/>
    </row>
    <row r="279" spans="1:1" x14ac:dyDescent="0.25">
      <c r="A279" s="101"/>
    </row>
    <row r="280" spans="1:1" x14ac:dyDescent="0.25">
      <c r="A280" s="101"/>
    </row>
    <row r="281" spans="1:1" x14ac:dyDescent="0.25">
      <c r="A281" s="101"/>
    </row>
    <row r="282" spans="1:1" x14ac:dyDescent="0.25">
      <c r="A282" s="101"/>
    </row>
    <row r="283" spans="1:1" x14ac:dyDescent="0.25">
      <c r="A283" s="101"/>
    </row>
    <row r="284" spans="1:1" x14ac:dyDescent="0.25">
      <c r="A284" s="101"/>
    </row>
    <row r="285" spans="1:1" x14ac:dyDescent="0.25">
      <c r="A285" s="101"/>
    </row>
    <row r="286" spans="1:1" x14ac:dyDescent="0.25">
      <c r="A286" s="101"/>
    </row>
    <row r="287" spans="1:1" x14ac:dyDescent="0.25">
      <c r="A287" s="101"/>
    </row>
    <row r="288" spans="1:1" x14ac:dyDescent="0.25">
      <c r="A288" s="101"/>
    </row>
    <row r="289" spans="1:1" x14ac:dyDescent="0.25">
      <c r="A289" s="101"/>
    </row>
    <row r="290" spans="1:1" x14ac:dyDescent="0.25">
      <c r="A290" s="101"/>
    </row>
    <row r="291" spans="1:1" x14ac:dyDescent="0.25">
      <c r="A291" s="101"/>
    </row>
    <row r="292" spans="1:1" x14ac:dyDescent="0.25">
      <c r="A292" s="101"/>
    </row>
    <row r="293" spans="1:1" x14ac:dyDescent="0.25">
      <c r="A293" s="101"/>
    </row>
    <row r="294" spans="1:1" x14ac:dyDescent="0.25">
      <c r="A294" s="101"/>
    </row>
    <row r="295" spans="1:1" x14ac:dyDescent="0.25">
      <c r="A295" s="101"/>
    </row>
    <row r="296" spans="1:1" x14ac:dyDescent="0.25">
      <c r="A296" s="101"/>
    </row>
    <row r="297" spans="1:1" x14ac:dyDescent="0.25">
      <c r="A297" s="101"/>
    </row>
    <row r="298" spans="1:1" x14ac:dyDescent="0.25">
      <c r="A298" s="101"/>
    </row>
    <row r="299" spans="1:1" x14ac:dyDescent="0.25">
      <c r="A299" s="101"/>
    </row>
    <row r="300" spans="1:1" x14ac:dyDescent="0.25">
      <c r="A300" s="101"/>
    </row>
    <row r="301" spans="1:1" x14ac:dyDescent="0.25">
      <c r="A301" s="101"/>
    </row>
    <row r="302" spans="1:1" x14ac:dyDescent="0.25">
      <c r="A302" s="101"/>
    </row>
    <row r="303" spans="1:1" x14ac:dyDescent="0.25">
      <c r="A303" s="101"/>
    </row>
    <row r="304" spans="1:1" x14ac:dyDescent="0.25">
      <c r="A304" s="101"/>
    </row>
    <row r="305" spans="1:1" x14ac:dyDescent="0.25">
      <c r="A305" s="101"/>
    </row>
    <row r="306" spans="1:1" x14ac:dyDescent="0.25">
      <c r="A306" s="101"/>
    </row>
    <row r="307" spans="1:1" x14ac:dyDescent="0.25">
      <c r="A307" s="101"/>
    </row>
    <row r="308" spans="1:1" x14ac:dyDescent="0.25">
      <c r="A308" s="101"/>
    </row>
    <row r="309" spans="1:1" x14ac:dyDescent="0.25">
      <c r="A309" s="101"/>
    </row>
    <row r="310" spans="1:1" x14ac:dyDescent="0.25">
      <c r="A310" s="101"/>
    </row>
    <row r="311" spans="1:1" x14ac:dyDescent="0.25">
      <c r="A311" s="101"/>
    </row>
    <row r="312" spans="1:1" x14ac:dyDescent="0.25">
      <c r="A312" s="101"/>
    </row>
    <row r="313" spans="1:1" x14ac:dyDescent="0.25">
      <c r="A313" s="101"/>
    </row>
    <row r="314" spans="1:1" x14ac:dyDescent="0.25">
      <c r="A314" s="101"/>
    </row>
    <row r="315" spans="1:1" x14ac:dyDescent="0.25">
      <c r="A315" s="101"/>
    </row>
    <row r="316" spans="1:1" x14ac:dyDescent="0.25">
      <c r="A316" s="101"/>
    </row>
    <row r="317" spans="1:1" x14ac:dyDescent="0.25">
      <c r="A317" s="101"/>
    </row>
    <row r="318" spans="1:1" x14ac:dyDescent="0.25">
      <c r="A318" s="101"/>
    </row>
    <row r="319" spans="1:1" x14ac:dyDescent="0.25">
      <c r="A319" s="101"/>
    </row>
    <row r="320" spans="1:1" x14ac:dyDescent="0.25">
      <c r="A320" s="101"/>
    </row>
    <row r="321" spans="1:1" x14ac:dyDescent="0.25">
      <c r="A321" s="101"/>
    </row>
    <row r="322" spans="1:1" x14ac:dyDescent="0.25">
      <c r="A322" s="101"/>
    </row>
    <row r="323" spans="1:1" x14ac:dyDescent="0.25">
      <c r="A323" s="101"/>
    </row>
    <row r="324" spans="1:1" x14ac:dyDescent="0.25">
      <c r="A324" s="101"/>
    </row>
    <row r="325" spans="1:1" x14ac:dyDescent="0.25">
      <c r="A325" s="101"/>
    </row>
    <row r="326" spans="1:1" x14ac:dyDescent="0.25">
      <c r="A326" s="101"/>
    </row>
    <row r="327" spans="1:1" x14ac:dyDescent="0.25">
      <c r="A327" s="101"/>
    </row>
    <row r="328" spans="1:1" x14ac:dyDescent="0.25">
      <c r="A328" s="101"/>
    </row>
    <row r="329" spans="1:1" x14ac:dyDescent="0.25">
      <c r="A329" s="101"/>
    </row>
    <row r="330" spans="1:1" x14ac:dyDescent="0.25">
      <c r="A330" s="101"/>
    </row>
    <row r="331" spans="1:1" x14ac:dyDescent="0.25">
      <c r="A331" s="101"/>
    </row>
    <row r="332" spans="1:1" x14ac:dyDescent="0.25">
      <c r="A332" s="101"/>
    </row>
    <row r="333" spans="1:1" x14ac:dyDescent="0.25">
      <c r="A333" s="101"/>
    </row>
    <row r="334" spans="1:1" x14ac:dyDescent="0.25">
      <c r="A334" s="101"/>
    </row>
    <row r="335" spans="1:1" x14ac:dyDescent="0.25">
      <c r="A335" s="101"/>
    </row>
    <row r="336" spans="1:1" x14ac:dyDescent="0.25">
      <c r="A336" s="101"/>
    </row>
    <row r="337" spans="1:1" x14ac:dyDescent="0.25">
      <c r="A337" s="101"/>
    </row>
    <row r="338" spans="1:1" x14ac:dyDescent="0.25">
      <c r="A338" s="101"/>
    </row>
    <row r="339" spans="1:1" x14ac:dyDescent="0.25">
      <c r="A339" s="101"/>
    </row>
    <row r="340" spans="1:1" x14ac:dyDescent="0.25">
      <c r="A340" s="101"/>
    </row>
    <row r="341" spans="1:1" x14ac:dyDescent="0.25">
      <c r="A341" s="101"/>
    </row>
    <row r="342" spans="1:1" x14ac:dyDescent="0.25">
      <c r="A342" s="101"/>
    </row>
    <row r="343" spans="1:1" x14ac:dyDescent="0.25">
      <c r="A343" s="101"/>
    </row>
    <row r="344" spans="1:1" x14ac:dyDescent="0.25">
      <c r="A344" s="101"/>
    </row>
    <row r="345" spans="1:1" x14ac:dyDescent="0.25">
      <c r="A345" s="101"/>
    </row>
    <row r="346" spans="1:1" x14ac:dyDescent="0.25">
      <c r="A346" s="101"/>
    </row>
    <row r="347" spans="1:1" x14ac:dyDescent="0.25">
      <c r="A347" s="101"/>
    </row>
    <row r="348" spans="1:1" x14ac:dyDescent="0.25">
      <c r="A348" s="101"/>
    </row>
    <row r="349" spans="1:1" x14ac:dyDescent="0.25">
      <c r="A349" s="101"/>
    </row>
    <row r="350" spans="1:1" x14ac:dyDescent="0.25">
      <c r="A350" s="101"/>
    </row>
    <row r="351" spans="1:1" x14ac:dyDescent="0.25">
      <c r="A351" s="101"/>
    </row>
    <row r="352" spans="1:1" x14ac:dyDescent="0.25">
      <c r="A352" s="101"/>
    </row>
    <row r="353" spans="1:1" x14ac:dyDescent="0.25">
      <c r="A353" s="101"/>
    </row>
    <row r="354" spans="1:1" x14ac:dyDescent="0.25">
      <c r="A354" s="101"/>
    </row>
    <row r="355" spans="1:1" x14ac:dyDescent="0.25">
      <c r="A355" s="101"/>
    </row>
    <row r="356" spans="1:1" x14ac:dyDescent="0.25">
      <c r="A356" s="101"/>
    </row>
    <row r="357" spans="1:1" x14ac:dyDescent="0.25">
      <c r="A357" s="101"/>
    </row>
    <row r="358" spans="1:1" x14ac:dyDescent="0.25">
      <c r="A358" s="101"/>
    </row>
    <row r="359" spans="1:1" x14ac:dyDescent="0.25">
      <c r="A359" s="101"/>
    </row>
    <row r="360" spans="1:1" x14ac:dyDescent="0.25">
      <c r="A360" s="101"/>
    </row>
    <row r="361" spans="1:1" x14ac:dyDescent="0.25">
      <c r="A361" s="101"/>
    </row>
    <row r="362" spans="1:1" x14ac:dyDescent="0.25">
      <c r="A362" s="101"/>
    </row>
    <row r="363" spans="1:1" x14ac:dyDescent="0.25">
      <c r="A363" s="101"/>
    </row>
    <row r="364" spans="1:1" x14ac:dyDescent="0.25">
      <c r="A364" s="101"/>
    </row>
    <row r="365" spans="1:1" x14ac:dyDescent="0.25">
      <c r="A365" s="101"/>
    </row>
    <row r="366" spans="1:1" x14ac:dyDescent="0.25">
      <c r="A366" s="101"/>
    </row>
    <row r="367" spans="1:1" x14ac:dyDescent="0.25">
      <c r="A367" s="101"/>
    </row>
    <row r="368" spans="1:1" x14ac:dyDescent="0.25">
      <c r="A368" s="101"/>
    </row>
    <row r="369" spans="1:1" x14ac:dyDescent="0.25">
      <c r="A369" s="101"/>
    </row>
    <row r="370" spans="1:1" x14ac:dyDescent="0.25">
      <c r="A370" s="101"/>
    </row>
    <row r="371" spans="1:1" x14ac:dyDescent="0.25">
      <c r="A371" s="101"/>
    </row>
    <row r="372" spans="1:1" x14ac:dyDescent="0.25">
      <c r="A372" s="101"/>
    </row>
    <row r="373" spans="1:1" x14ac:dyDescent="0.25">
      <c r="A373" s="101"/>
    </row>
    <row r="374" spans="1:1" x14ac:dyDescent="0.25">
      <c r="A374" s="101"/>
    </row>
    <row r="375" spans="1:1" x14ac:dyDescent="0.25">
      <c r="A375" s="101"/>
    </row>
    <row r="376" spans="1:1" x14ac:dyDescent="0.25">
      <c r="A376" s="101"/>
    </row>
    <row r="377" spans="1:1" x14ac:dyDescent="0.25">
      <c r="A377" s="101"/>
    </row>
    <row r="378" spans="1:1" x14ac:dyDescent="0.25">
      <c r="A378" s="101"/>
    </row>
    <row r="379" spans="1:1" x14ac:dyDescent="0.25">
      <c r="A379" s="101"/>
    </row>
    <row r="380" spans="1:1" x14ac:dyDescent="0.25">
      <c r="A380" s="101"/>
    </row>
    <row r="381" spans="1:1" x14ac:dyDescent="0.25">
      <c r="A381" s="101"/>
    </row>
    <row r="382" spans="1:1" x14ac:dyDescent="0.25">
      <c r="A382" s="101"/>
    </row>
    <row r="383" spans="1:1" x14ac:dyDescent="0.25">
      <c r="A383" s="101"/>
    </row>
    <row r="384" spans="1:1" x14ac:dyDescent="0.25">
      <c r="A384" s="101"/>
    </row>
    <row r="385" spans="1:1" x14ac:dyDescent="0.25">
      <c r="A385" s="101"/>
    </row>
    <row r="386" spans="1:1" x14ac:dyDescent="0.25">
      <c r="A386" s="101"/>
    </row>
    <row r="387" spans="1:1" x14ac:dyDescent="0.25">
      <c r="A387" s="101"/>
    </row>
    <row r="388" spans="1:1" x14ac:dyDescent="0.25">
      <c r="A388" s="101"/>
    </row>
    <row r="389" spans="1:1" x14ac:dyDescent="0.25">
      <c r="A389" s="101"/>
    </row>
    <row r="390" spans="1:1" x14ac:dyDescent="0.25">
      <c r="A390" s="101"/>
    </row>
    <row r="391" spans="1:1" x14ac:dyDescent="0.25">
      <c r="A391" s="101"/>
    </row>
    <row r="392" spans="1:1" x14ac:dyDescent="0.25">
      <c r="A392" s="101"/>
    </row>
    <row r="393" spans="1:1" x14ac:dyDescent="0.25">
      <c r="A393" s="101"/>
    </row>
    <row r="394" spans="1:1" x14ac:dyDescent="0.25">
      <c r="A394" s="101"/>
    </row>
    <row r="395" spans="1:1" x14ac:dyDescent="0.25">
      <c r="A395" s="101"/>
    </row>
    <row r="396" spans="1:1" x14ac:dyDescent="0.25">
      <c r="A396" s="101"/>
    </row>
    <row r="397" spans="1:1" x14ac:dyDescent="0.25">
      <c r="A397" s="101"/>
    </row>
    <row r="398" spans="1:1" x14ac:dyDescent="0.25">
      <c r="A398" s="101"/>
    </row>
    <row r="399" spans="1:1" x14ac:dyDescent="0.25">
      <c r="A399" s="101"/>
    </row>
  </sheetData>
  <sheetProtection algorithmName="SHA-512" hashValue="bjg5oZVSRw44ZvyFSY65UXktYq6TYwuaXujuqEZiyVsth/YNIpPILCB+X2YHPN5giRk9PwXMMAF5KQ+JgYaJ3g==" saltValue="gCmkzgbyuvKDrDr8WVBJOw==" spinCount="100000" sheet="1" objects="1" scenarios="1" selectLockedCells="1"/>
  <printOptions gridLines="1"/>
  <pageMargins left="0.78740157480314965" right="0.59055118110236227" top="0.98425196850393704" bottom="0.98425196850393704" header="0.51181102362204722" footer="0.51181102362204722"/>
  <pageSetup paperSize="9" scale="82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7"/>
  <sheetViews>
    <sheetView tabSelected="1" zoomScaleNormal="100" workbookViewId="0">
      <selection activeCell="A3" sqref="A3"/>
    </sheetView>
  </sheetViews>
  <sheetFormatPr baseColWidth="10" defaultColWidth="11.44140625" defaultRowHeight="13.2" x14ac:dyDescent="0.25"/>
  <cols>
    <col min="1" max="1" width="18" style="11" customWidth="1"/>
    <col min="2" max="15" width="8.44140625" style="11" customWidth="1"/>
    <col min="16" max="16" width="8.44140625" style="10" customWidth="1"/>
    <col min="17" max="16384" width="11.44140625" style="11"/>
  </cols>
  <sheetData>
    <row r="1" spans="1:16" ht="17.399999999999999" x14ac:dyDescent="0.3">
      <c r="A1" s="42" t="s">
        <v>219</v>
      </c>
      <c r="B1" s="8"/>
      <c r="D1" s="9" t="s">
        <v>269</v>
      </c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9.4499999999999993" customHeight="1" x14ac:dyDescent="0.25">
      <c r="C2" s="12"/>
      <c r="D2" s="12"/>
      <c r="E2" s="12"/>
      <c r="J2" s="35"/>
      <c r="K2" s="35"/>
      <c r="L2" s="35"/>
      <c r="M2" s="35"/>
      <c r="N2" s="35"/>
      <c r="O2" s="35"/>
      <c r="P2" s="36"/>
    </row>
    <row r="3" spans="1:16" s="14" customFormat="1" ht="28.95" customHeight="1" thickBot="1" x14ac:dyDescent="0.25">
      <c r="A3" s="13" t="s">
        <v>230</v>
      </c>
      <c r="B3" s="117" t="s">
        <v>260</v>
      </c>
      <c r="C3" s="118"/>
      <c r="D3" s="118"/>
      <c r="E3" s="118"/>
      <c r="F3" s="118"/>
      <c r="G3" s="118"/>
      <c r="H3" s="68"/>
      <c r="J3" s="37"/>
      <c r="K3" s="69"/>
      <c r="L3" s="69"/>
      <c r="M3" s="69"/>
      <c r="N3" s="69"/>
      <c r="O3" s="69"/>
      <c r="P3" s="69"/>
    </row>
    <row r="4" spans="1:16" ht="18" customHeight="1" thickBot="1" x14ac:dyDescent="0.3">
      <c r="C4" s="20"/>
      <c r="D4" s="21"/>
      <c r="E4" s="21"/>
      <c r="F4" s="22"/>
      <c r="G4" s="22"/>
      <c r="H4" s="23"/>
      <c r="I4" s="22"/>
      <c r="J4" s="22"/>
      <c r="K4" s="22"/>
      <c r="L4" s="22"/>
      <c r="M4" s="22"/>
      <c r="N4" s="22"/>
      <c r="O4" s="22"/>
      <c r="P4" s="24"/>
    </row>
    <row r="5" spans="1:16" ht="19.2" customHeight="1" x14ac:dyDescent="0.25">
      <c r="A5" s="25" t="s">
        <v>255</v>
      </c>
      <c r="B5" s="70">
        <v>43831</v>
      </c>
      <c r="C5" s="71">
        <v>43832</v>
      </c>
      <c r="D5" s="71">
        <v>43833</v>
      </c>
      <c r="E5" s="71">
        <v>43834</v>
      </c>
      <c r="F5" s="71">
        <v>43835</v>
      </c>
      <c r="G5" s="71">
        <v>43836</v>
      </c>
      <c r="H5" s="71">
        <v>43838</v>
      </c>
      <c r="I5" s="71">
        <v>43839</v>
      </c>
      <c r="J5" s="71">
        <v>43840</v>
      </c>
      <c r="K5" s="71">
        <v>43841</v>
      </c>
      <c r="L5" s="71">
        <v>43842</v>
      </c>
      <c r="M5" s="71"/>
      <c r="N5" s="71"/>
      <c r="O5" s="71"/>
      <c r="P5" s="72"/>
    </row>
    <row r="6" spans="1:16" s="75" customFormat="1" ht="29.25" customHeight="1" thickBot="1" x14ac:dyDescent="0.3">
      <c r="A6" s="26" t="s">
        <v>220</v>
      </c>
      <c r="B6" s="73" t="s">
        <v>222</v>
      </c>
      <c r="C6" s="73" t="s">
        <v>257</v>
      </c>
      <c r="D6" s="73" t="s">
        <v>237</v>
      </c>
      <c r="E6" s="73" t="s">
        <v>233</v>
      </c>
      <c r="F6" s="73" t="s">
        <v>233</v>
      </c>
      <c r="G6" s="73" t="s">
        <v>234</v>
      </c>
      <c r="H6" s="73" t="s">
        <v>234</v>
      </c>
      <c r="I6" s="73" t="s">
        <v>236</v>
      </c>
      <c r="J6" s="73" t="s">
        <v>236</v>
      </c>
      <c r="K6" s="73" t="s">
        <v>131</v>
      </c>
      <c r="L6" s="73" t="s">
        <v>222</v>
      </c>
      <c r="M6" s="73"/>
      <c r="N6" s="73"/>
      <c r="O6" s="73"/>
      <c r="P6" s="74"/>
    </row>
    <row r="7" spans="1:16" ht="19.2" customHeight="1" thickBot="1" x14ac:dyDescent="0.3">
      <c r="A7" s="49" t="s">
        <v>221</v>
      </c>
      <c r="B7" s="76">
        <v>28</v>
      </c>
      <c r="C7" s="76">
        <v>24</v>
      </c>
      <c r="D7" s="76">
        <v>20</v>
      </c>
      <c r="E7" s="76">
        <v>48</v>
      </c>
      <c r="F7" s="76">
        <v>48</v>
      </c>
      <c r="G7" s="76">
        <v>42</v>
      </c>
      <c r="H7" s="76">
        <v>42</v>
      </c>
      <c r="I7" s="76">
        <v>42</v>
      </c>
      <c r="J7" s="76">
        <v>42</v>
      </c>
      <c r="K7" s="76">
        <v>33</v>
      </c>
      <c r="L7" s="76">
        <v>28</v>
      </c>
      <c r="M7" s="76"/>
      <c r="N7" s="76"/>
      <c r="O7" s="76"/>
      <c r="P7" s="77"/>
    </row>
    <row r="8" spans="1:16" ht="19.649999999999999" customHeight="1" x14ac:dyDescent="0.25">
      <c r="A8" s="27" t="s">
        <v>254</v>
      </c>
      <c r="B8" s="78"/>
      <c r="C8" s="78"/>
      <c r="D8" s="78"/>
      <c r="E8" s="78"/>
      <c r="F8" s="78"/>
      <c r="G8" s="78">
        <v>1</v>
      </c>
      <c r="H8" s="78"/>
      <c r="I8" s="78"/>
      <c r="J8" s="78"/>
      <c r="K8" s="78"/>
      <c r="L8" s="78"/>
      <c r="M8" s="78"/>
      <c r="N8" s="78"/>
      <c r="O8" s="78"/>
      <c r="P8" s="79"/>
    </row>
    <row r="9" spans="1:16" ht="19.649999999999999" customHeight="1" thickBot="1" x14ac:dyDescent="0.3">
      <c r="A9" s="43" t="s">
        <v>241</v>
      </c>
      <c r="B9" s="80"/>
      <c r="C9" s="80">
        <v>1</v>
      </c>
      <c r="D9" s="80">
        <v>1</v>
      </c>
      <c r="E9" s="80">
        <v>1</v>
      </c>
      <c r="F9" s="80">
        <v>1</v>
      </c>
      <c r="G9" s="80"/>
      <c r="H9" s="80">
        <v>1</v>
      </c>
      <c r="I9" s="80">
        <v>1</v>
      </c>
      <c r="J9" s="80">
        <v>1</v>
      </c>
      <c r="K9" s="80">
        <v>1</v>
      </c>
      <c r="L9" s="80"/>
      <c r="M9" s="80"/>
      <c r="N9" s="80"/>
      <c r="O9" s="80"/>
      <c r="P9" s="81"/>
    </row>
    <row r="10" spans="1:16" s="82" customFormat="1" ht="27.45" customHeight="1" thickBot="1" x14ac:dyDescent="0.3">
      <c r="A10" s="108" t="s">
        <v>0</v>
      </c>
      <c r="B10" s="46">
        <f>IF(B8+B9&gt;1,"FEHLER",IF(C7&gt;0,IF(B6="D",14+B9*14,B7*0.8+B9*B7*0.2),IF(B6="D",14*B8+28*B9,(B8*0.8+B9)*B7)))</f>
        <v>14</v>
      </c>
      <c r="C10" s="45">
        <f t="shared" ref="C10:P10" si="0">IF(C8+C9&gt;1,"FEHLER",IF(AND(C8&gt;0,D5=C5+1),"FEHLER",IF(AND(C8+C9=0,D5-1&gt;C5),"FEHLER",IF(AND(C9=0,D5=C5+1),"FEHLER",IF(D7=0,IF(C6="D",14+(C9*14),C7*0.8+C9*C7*0.2),IF(C6="D",14*C8+28*C9,(C8*0.8+C9)*C7))))))</f>
        <v>24</v>
      </c>
      <c r="D10" s="45">
        <f t="shared" si="0"/>
        <v>20</v>
      </c>
      <c r="E10" s="45">
        <f t="shared" si="0"/>
        <v>48</v>
      </c>
      <c r="F10" s="45">
        <f t="shared" si="0"/>
        <v>48</v>
      </c>
      <c r="G10" s="45">
        <f t="shared" si="0"/>
        <v>33.6</v>
      </c>
      <c r="H10" s="45">
        <f t="shared" si="0"/>
        <v>42</v>
      </c>
      <c r="I10" s="45">
        <f t="shared" si="0"/>
        <v>42</v>
      </c>
      <c r="J10" s="45">
        <f t="shared" si="0"/>
        <v>42</v>
      </c>
      <c r="K10" s="45">
        <f t="shared" si="0"/>
        <v>33</v>
      </c>
      <c r="L10" s="45">
        <f t="shared" si="0"/>
        <v>14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107">
        <f t="shared" si="0"/>
        <v>0</v>
      </c>
    </row>
    <row r="11" spans="1:16" ht="19.649999999999999" customHeight="1" x14ac:dyDescent="0.25">
      <c r="A11" s="44" t="s">
        <v>223</v>
      </c>
      <c r="B11" s="83"/>
      <c r="C11" s="78">
        <v>1</v>
      </c>
      <c r="D11" s="78">
        <v>1</v>
      </c>
      <c r="E11" s="78"/>
      <c r="F11" s="78">
        <v>1</v>
      </c>
      <c r="G11" s="78">
        <v>1</v>
      </c>
      <c r="H11" s="78">
        <v>1</v>
      </c>
      <c r="I11" s="78">
        <v>1</v>
      </c>
      <c r="J11" s="78">
        <v>1</v>
      </c>
      <c r="K11" s="78">
        <v>1</v>
      </c>
      <c r="L11" s="78">
        <v>1</v>
      </c>
      <c r="M11" s="78"/>
      <c r="N11" s="78"/>
      <c r="O11" s="78"/>
      <c r="P11" s="79"/>
    </row>
    <row r="12" spans="1:16" ht="19.649999999999999" customHeight="1" x14ac:dyDescent="0.25">
      <c r="A12" s="28" t="s">
        <v>224</v>
      </c>
      <c r="B12" s="83"/>
      <c r="C12" s="78"/>
      <c r="D12" s="78">
        <v>1</v>
      </c>
      <c r="E12" s="78">
        <v>1</v>
      </c>
      <c r="F12" s="78"/>
      <c r="G12" s="78"/>
      <c r="H12" s="78"/>
      <c r="I12" s="78"/>
      <c r="J12" s="78"/>
      <c r="K12" s="78">
        <v>1</v>
      </c>
      <c r="L12" s="78"/>
      <c r="M12" s="78"/>
      <c r="N12" s="78"/>
      <c r="O12" s="78"/>
      <c r="P12" s="79"/>
    </row>
    <row r="13" spans="1:16" ht="19.649999999999999" customHeight="1" thickBot="1" x14ac:dyDescent="0.3">
      <c r="A13" s="34" t="s">
        <v>225</v>
      </c>
      <c r="B13" s="84">
        <v>1</v>
      </c>
      <c r="C13" s="85">
        <v>1</v>
      </c>
      <c r="D13" s="85"/>
      <c r="E13" s="85">
        <v>1</v>
      </c>
      <c r="F13" s="85"/>
      <c r="G13" s="85"/>
      <c r="H13" s="85">
        <v>1</v>
      </c>
      <c r="I13" s="85"/>
      <c r="J13" s="85">
        <v>1</v>
      </c>
      <c r="K13" s="85">
        <v>1</v>
      </c>
      <c r="L13" s="85"/>
      <c r="M13" s="85"/>
      <c r="N13" s="85"/>
      <c r="O13" s="85"/>
      <c r="P13" s="86"/>
    </row>
    <row r="14" spans="1:16" ht="19.2" customHeight="1" thickBot="1" x14ac:dyDescent="0.3">
      <c r="A14" s="32" t="s">
        <v>1</v>
      </c>
      <c r="B14" s="47">
        <f t="shared" ref="B14:P14" si="1">B7*(0.2*B11+0.4*B12+0.4*B13)</f>
        <v>11.200000000000001</v>
      </c>
      <c r="C14" s="48">
        <f t="shared" si="1"/>
        <v>14.400000000000002</v>
      </c>
      <c r="D14" s="48">
        <f t="shared" si="1"/>
        <v>12.000000000000002</v>
      </c>
      <c r="E14" s="48">
        <f t="shared" si="1"/>
        <v>38.400000000000006</v>
      </c>
      <c r="F14" s="48">
        <f t="shared" si="1"/>
        <v>9.6000000000000014</v>
      </c>
      <c r="G14" s="48">
        <f t="shared" si="1"/>
        <v>8.4</v>
      </c>
      <c r="H14" s="48">
        <f t="shared" si="1"/>
        <v>25.200000000000003</v>
      </c>
      <c r="I14" s="48">
        <f t="shared" si="1"/>
        <v>8.4</v>
      </c>
      <c r="J14" s="48">
        <f t="shared" si="1"/>
        <v>25.200000000000003</v>
      </c>
      <c r="K14" s="48">
        <f t="shared" si="1"/>
        <v>33</v>
      </c>
      <c r="L14" s="48">
        <f t="shared" si="1"/>
        <v>5.6000000000000005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66">
        <f t="shared" si="1"/>
        <v>0</v>
      </c>
    </row>
    <row r="15" spans="1:16" ht="19.2" customHeight="1" thickBot="1" x14ac:dyDescent="0.3">
      <c r="A15" s="29" t="s">
        <v>2</v>
      </c>
      <c r="B15" s="31">
        <f>IF((B10-B14)&lt;0,0,(B10-B14))</f>
        <v>2.7999999999999989</v>
      </c>
      <c r="C15" s="33">
        <f t="shared" ref="C15:P15" si="2">IF((C10-C14)&lt;0,0,(C10-C14))</f>
        <v>9.5999999999999979</v>
      </c>
      <c r="D15" s="33">
        <f t="shared" si="2"/>
        <v>7.9999999999999982</v>
      </c>
      <c r="E15" s="33">
        <f t="shared" si="2"/>
        <v>9.5999999999999943</v>
      </c>
      <c r="F15" s="33">
        <f t="shared" si="2"/>
        <v>38.4</v>
      </c>
      <c r="G15" s="33">
        <f t="shared" si="2"/>
        <v>25.200000000000003</v>
      </c>
      <c r="H15" s="33">
        <f t="shared" si="2"/>
        <v>16.799999999999997</v>
      </c>
      <c r="I15" s="33">
        <f t="shared" si="2"/>
        <v>33.6</v>
      </c>
      <c r="J15" s="33">
        <f t="shared" si="2"/>
        <v>16.799999999999997</v>
      </c>
      <c r="K15" s="33">
        <f t="shared" si="2"/>
        <v>0</v>
      </c>
      <c r="L15" s="33">
        <f t="shared" si="2"/>
        <v>8.3999999999999986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67">
        <f t="shared" si="2"/>
        <v>0</v>
      </c>
    </row>
    <row r="16" spans="1:16" ht="21.6" customHeight="1" thickBot="1" x14ac:dyDescent="0.3">
      <c r="A16" s="30" t="s">
        <v>215</v>
      </c>
      <c r="B16" s="39">
        <f>SUM(B15:P15)</f>
        <v>169.20000000000002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ht="10.5" customHeight="1" x14ac:dyDescent="0.25">
      <c r="A17" s="64"/>
      <c r="B17" s="6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s="16" customFormat="1" ht="31.2" customHeight="1" thickBot="1" x14ac:dyDescent="0.3">
      <c r="A18" s="119" t="s">
        <v>268</v>
      </c>
      <c r="B18" s="120"/>
      <c r="C18" s="120"/>
      <c r="D18" s="120"/>
      <c r="E18" s="120"/>
      <c r="F18" s="120"/>
      <c r="G18" s="120"/>
      <c r="P18" s="17"/>
    </row>
    <row r="19" spans="1:16" x14ac:dyDescent="0.25">
      <c r="B19" s="11" t="s">
        <v>199</v>
      </c>
    </row>
    <row r="20" spans="1:16" ht="10.199999999999999" customHeight="1" x14ac:dyDescent="0.25"/>
    <row r="21" spans="1:16" x14ac:dyDescent="0.25">
      <c r="A21" s="61" t="s">
        <v>231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x14ac:dyDescent="0.25">
      <c r="A22" s="61" t="s">
        <v>239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6" x14ac:dyDescent="0.25">
      <c r="A23" s="61" t="s">
        <v>238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1:16" x14ac:dyDescent="0.25">
      <c r="A24" s="61" t="s">
        <v>242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x14ac:dyDescent="0.25">
      <c r="A25" s="61" t="s">
        <v>240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</row>
    <row r="26" spans="1:16" x14ac:dyDescent="0.25">
      <c r="A26" s="61" t="s">
        <v>232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ht="2.25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</row>
    <row r="28" spans="1:16" x14ac:dyDescent="0.25">
      <c r="A28" s="61" t="s">
        <v>270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</row>
    <row r="29" spans="1:16" x14ac:dyDescent="0.25">
      <c r="A29" s="61" t="s">
        <v>271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14.25" customHeight="1" x14ac:dyDescent="0.25">
      <c r="A30" s="111" t="s">
        <v>243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25.2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</row>
    <row r="32" spans="1:16" ht="10.199999999999999" customHeight="1" x14ac:dyDescent="0.2">
      <c r="A32" s="18"/>
    </row>
    <row r="35" spans="1:15" s="10" customFormat="1" ht="50.7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8"/>
      <c r="L35" s="8"/>
      <c r="M35" s="8"/>
      <c r="N35" s="8"/>
      <c r="O35" s="8"/>
    </row>
    <row r="36" spans="1:15" s="10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10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10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10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10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10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10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0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10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s="10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10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10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s="10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10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s="10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s="10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s="10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s="10" customForma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s="10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s="10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s="10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10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10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s="10" customForma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10" customForma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s="10" customForma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s="10" customForma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s="10" customForma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s="10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s="10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s="10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s="10" customForma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</sheetData>
  <sheetProtection algorithmName="SHA-512" hashValue="hvKOLFdy4VC+8aZQGDv/7EsQXnWS7ER8hN6z+86lKEc6goKBxnjSAEr7rqpZYJmMfBvS8GGa4FiiSiTv/WPe3g==" saltValue="F2/pb3Mfq90a8iXqfjc1fw==" spinCount="100000" sheet="1" objects="1" scenarios="1" selectLockedCells="1"/>
  <protectedRanges>
    <protectedRange password="E658" sqref="A19:Q27 A29:Q30 B28:Q28" name="Bereich3"/>
    <protectedRange password="E658" sqref="B14:P16" name="Bereich2"/>
    <protectedRange password="E658" sqref="B10:P10" name="Bereich1"/>
    <protectedRange password="E658" sqref="A28" name="Bereich3_2"/>
  </protectedRanges>
  <mergeCells count="3">
    <mergeCell ref="B3:G3"/>
    <mergeCell ref="A18:G18"/>
    <mergeCell ref="A30:P30"/>
  </mergeCells>
  <dataValidations count="1">
    <dataValidation type="whole" operator="equal" allowBlank="1" showInputMessage="1" showErrorMessage="1" errorTitle="Falsche Eingabe" error="Nur die Eingabe der Ziffer 1 ist möglich!" sqref="B11:P13 B8:P9" xr:uid="{00000000-0002-0000-0200-000000000000}">
      <formula1>1</formula1>
    </dataValidation>
  </dataValidations>
  <pageMargins left="0.78740157480314965" right="0.39370078740157483" top="0.59055118110236227" bottom="0.39370078740157483" header="0.51181102362204722" footer="0.31496062992125984"/>
  <pageSetup paperSize="9" scale="87" orientation="landscape" r:id="rId1"/>
  <headerFooter alignWithMargins="0">
    <oddHeader>&amp;R&amp;"Arial,Standard"&amp;G</oddHeader>
    <oddFooter>&amp;L&amp;"Arial,Standard"&amp;8&amp;Z&amp;F&amp;R&amp;"Arial,Standard"&amp;8gültig ab 01.01.2020
Stand: 08.01.2020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Tagegeldberechnung ab 01.01.20</vt:lpstr>
      <vt:lpstr>Tagegeldsätze 2020</vt:lpstr>
      <vt:lpstr>Beispiel</vt:lpstr>
      <vt:lpstr>'Tagegeldsätze 2020'!Drucktitel</vt:lpstr>
      <vt:lpstr>Beispiel!TAGEGELD</vt:lpstr>
      <vt:lpstr>TAGEGELD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Klein</dc:creator>
  <cp:lastModifiedBy>Alexander Klein</cp:lastModifiedBy>
  <cp:lastPrinted>2018-12-17T13:25:06Z</cp:lastPrinted>
  <dcterms:created xsi:type="dcterms:W3CDTF">1998-05-18T06:47:19Z</dcterms:created>
  <dcterms:modified xsi:type="dcterms:W3CDTF">2020-01-08T11:30:12Z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